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各资助汇总表\"/>
    </mc:Choice>
  </mc:AlternateContent>
  <bookViews>
    <workbookView xWindow="0" yWindow="0" windowWidth="25200" windowHeight="11640" tabRatio="842" activeTab="1"/>
  </bookViews>
  <sheets>
    <sheet name="汇总表（寄宿） (2)" sheetId="19" r:id="rId1"/>
    <sheet name="汇总表（非寄宿） (2)" sheetId="18" r:id="rId2"/>
  </sheets>
  <externalReferences>
    <externalReference r:id="rId3"/>
  </externalReferences>
  <definedNames>
    <definedName name="_xlnm._FilterDatabase" localSheetId="1" hidden="1">'汇总表（非寄宿） (2)'!$A$6:$S$101</definedName>
    <definedName name="_xlnm._FilterDatabase" localSheetId="0" hidden="1">'汇总表（寄宿） (2)'!$A$6:$S$54</definedName>
    <definedName name="关系">[1]字典!$D$2:$D$6</definedName>
  </definedNames>
  <calcPr calcId="162913" calcMode="manual"/>
</workbook>
</file>

<file path=xl/calcChain.xml><?xml version="1.0" encoding="utf-8"?>
<calcChain xmlns="http://schemas.openxmlformats.org/spreadsheetml/2006/main">
  <c r="R101" i="18" l="1"/>
  <c r="Q101" i="18"/>
  <c r="P101" i="18"/>
  <c r="O101" i="18"/>
  <c r="N101" i="18"/>
  <c r="M101" i="18"/>
  <c r="L101" i="18"/>
  <c r="K101" i="18"/>
  <c r="J101" i="18"/>
  <c r="I101" i="18"/>
  <c r="H101" i="18"/>
  <c r="F101" i="18"/>
  <c r="D101" i="18" s="1"/>
  <c r="E101" i="18"/>
  <c r="S100" i="18"/>
  <c r="D100" i="18"/>
  <c r="C100" i="18"/>
  <c r="S99" i="18"/>
  <c r="G99" i="18"/>
  <c r="C99" i="18" s="1"/>
  <c r="D99" i="18"/>
  <c r="S98" i="18"/>
  <c r="G98" i="18"/>
  <c r="C98" i="18" s="1"/>
  <c r="D98" i="18"/>
  <c r="S97" i="18"/>
  <c r="G97" i="18"/>
  <c r="C97" i="18" s="1"/>
  <c r="D97" i="18"/>
  <c r="S96" i="18"/>
  <c r="G96" i="18"/>
  <c r="C96" i="18" s="1"/>
  <c r="D96" i="18"/>
  <c r="S95" i="18"/>
  <c r="G95" i="18"/>
  <c r="C95" i="18" s="1"/>
  <c r="D95" i="18"/>
  <c r="S94" i="18"/>
  <c r="G94" i="18"/>
  <c r="C94" i="18" s="1"/>
  <c r="D94" i="18"/>
  <c r="S93" i="18"/>
  <c r="G93" i="18"/>
  <c r="C93" i="18" s="1"/>
  <c r="D93" i="18"/>
  <c r="S92" i="18"/>
  <c r="G92" i="18"/>
  <c r="C92" i="18" s="1"/>
  <c r="D92" i="18"/>
  <c r="S91" i="18"/>
  <c r="G91" i="18"/>
  <c r="C91" i="18" s="1"/>
  <c r="D91" i="18"/>
  <c r="S90" i="18"/>
  <c r="G90" i="18"/>
  <c r="C90" i="18" s="1"/>
  <c r="D90" i="18"/>
  <c r="S89" i="18"/>
  <c r="G89" i="18"/>
  <c r="C89" i="18" s="1"/>
  <c r="D89" i="18"/>
  <c r="S88" i="18"/>
  <c r="G88" i="18"/>
  <c r="C88" i="18" s="1"/>
  <c r="D88" i="18"/>
  <c r="S87" i="18"/>
  <c r="G87" i="18"/>
  <c r="C87" i="18" s="1"/>
  <c r="D87" i="18"/>
  <c r="S86" i="18"/>
  <c r="D86" i="18"/>
  <c r="C86" i="18"/>
  <c r="S85" i="18"/>
  <c r="D85" i="18"/>
  <c r="C85" i="18"/>
  <c r="S84" i="18"/>
  <c r="G84" i="18"/>
  <c r="D84" i="18"/>
  <c r="C84" i="18"/>
  <c r="S83" i="18"/>
  <c r="G83" i="18"/>
  <c r="D83" i="18"/>
  <c r="C83" i="18"/>
  <c r="S82" i="18"/>
  <c r="G82" i="18"/>
  <c r="D82" i="18"/>
  <c r="C82" i="18"/>
  <c r="S81" i="18"/>
  <c r="G81" i="18"/>
  <c r="D81" i="18"/>
  <c r="C81" i="18"/>
  <c r="S80" i="18"/>
  <c r="G80" i="18"/>
  <c r="D80" i="18"/>
  <c r="C80" i="18"/>
  <c r="S79" i="18"/>
  <c r="G79" i="18"/>
  <c r="D79" i="18"/>
  <c r="C79" i="18"/>
  <c r="S78" i="18"/>
  <c r="G78" i="18"/>
  <c r="D78" i="18"/>
  <c r="C78" i="18"/>
  <c r="S77" i="18"/>
  <c r="G77" i="18"/>
  <c r="D77" i="18"/>
  <c r="C77" i="18"/>
  <c r="S76" i="18"/>
  <c r="G76" i="18"/>
  <c r="D76" i="18"/>
  <c r="C76" i="18"/>
  <c r="S75" i="18"/>
  <c r="G75" i="18"/>
  <c r="D75" i="18"/>
  <c r="C75" i="18"/>
  <c r="S74" i="18"/>
  <c r="G74" i="18"/>
  <c r="D74" i="18"/>
  <c r="C74" i="18"/>
  <c r="S73" i="18"/>
  <c r="G73" i="18"/>
  <c r="D73" i="18"/>
  <c r="C73" i="18"/>
  <c r="S72" i="18"/>
  <c r="G72" i="18"/>
  <c r="D72" i="18"/>
  <c r="C72" i="18"/>
  <c r="S71" i="18"/>
  <c r="G71" i="18"/>
  <c r="D71" i="18"/>
  <c r="C71" i="18"/>
  <c r="S70" i="18"/>
  <c r="G70" i="18"/>
  <c r="D70" i="18"/>
  <c r="C70" i="18"/>
  <c r="S69" i="18"/>
  <c r="G69" i="18"/>
  <c r="D69" i="18"/>
  <c r="C69" i="18"/>
  <c r="S68" i="18"/>
  <c r="G68" i="18"/>
  <c r="D68" i="18"/>
  <c r="C68" i="18"/>
  <c r="S67" i="18"/>
  <c r="G67" i="18"/>
  <c r="D67" i="18"/>
  <c r="C67" i="18"/>
  <c r="S66" i="18"/>
  <c r="G66" i="18"/>
  <c r="D66" i="18"/>
  <c r="C66" i="18"/>
  <c r="S65" i="18"/>
  <c r="G65" i="18"/>
  <c r="D65" i="18"/>
  <c r="C65" i="18"/>
  <c r="S64" i="18"/>
  <c r="G64" i="18"/>
  <c r="D64" i="18"/>
  <c r="C64" i="18"/>
  <c r="S63" i="18"/>
  <c r="G63" i="18"/>
  <c r="D63" i="18"/>
  <c r="C63" i="18"/>
  <c r="S62" i="18"/>
  <c r="G62" i="18"/>
  <c r="D62" i="18"/>
  <c r="C62" i="18"/>
  <c r="S61" i="18"/>
  <c r="G61" i="18"/>
  <c r="D61" i="18"/>
  <c r="C61" i="18"/>
  <c r="S60" i="18"/>
  <c r="G60" i="18"/>
  <c r="D60" i="18"/>
  <c r="C60" i="18"/>
  <c r="S59" i="18"/>
  <c r="G59" i="18"/>
  <c r="D59" i="18"/>
  <c r="C59" i="18"/>
  <c r="S58" i="18"/>
  <c r="G58" i="18"/>
  <c r="D58" i="18"/>
  <c r="C58" i="18"/>
  <c r="S57" i="18"/>
  <c r="G57" i="18"/>
  <c r="D57" i="18"/>
  <c r="C57" i="18"/>
  <c r="S56" i="18"/>
  <c r="G56" i="18"/>
  <c r="D56" i="18"/>
  <c r="C56" i="18"/>
  <c r="S55" i="18"/>
  <c r="G55" i="18"/>
  <c r="D55" i="18"/>
  <c r="C55" i="18"/>
  <c r="S54" i="18"/>
  <c r="G54" i="18"/>
  <c r="D54" i="18"/>
  <c r="C54" i="18"/>
  <c r="S53" i="18"/>
  <c r="G53" i="18"/>
  <c r="D53" i="18"/>
  <c r="C53" i="18"/>
  <c r="S52" i="18"/>
  <c r="G52" i="18"/>
  <c r="D52" i="18"/>
  <c r="C52" i="18"/>
  <c r="S51" i="18"/>
  <c r="G51" i="18"/>
  <c r="D51" i="18"/>
  <c r="C51" i="18"/>
  <c r="S50" i="18"/>
  <c r="G50" i="18"/>
  <c r="D50" i="18"/>
  <c r="C50" i="18"/>
  <c r="S49" i="18"/>
  <c r="G49" i="18"/>
  <c r="D49" i="18"/>
  <c r="C49" i="18"/>
  <c r="S48" i="18"/>
  <c r="G48" i="18"/>
  <c r="D48" i="18"/>
  <c r="C48" i="18"/>
  <c r="S47" i="18"/>
  <c r="G47" i="18"/>
  <c r="D47" i="18"/>
  <c r="C47" i="18"/>
  <c r="S46" i="18"/>
  <c r="G46" i="18"/>
  <c r="D46" i="18"/>
  <c r="C46" i="18"/>
  <c r="S45" i="18"/>
  <c r="G45" i="18"/>
  <c r="D45" i="18"/>
  <c r="C45" i="18"/>
  <c r="S44" i="18"/>
  <c r="G44" i="18"/>
  <c r="D44" i="18"/>
  <c r="C44" i="18"/>
  <c r="G43" i="18"/>
  <c r="D43" i="18"/>
  <c r="C43" i="18"/>
  <c r="S42" i="18"/>
  <c r="G42" i="18"/>
  <c r="C42" i="18"/>
  <c r="S41" i="18"/>
  <c r="G41" i="18"/>
  <c r="C41" i="18" s="1"/>
  <c r="D41" i="18"/>
  <c r="S40" i="18"/>
  <c r="G40" i="18"/>
  <c r="C40" i="18" s="1"/>
  <c r="D40" i="18"/>
  <c r="S39" i="18"/>
  <c r="G39" i="18"/>
  <c r="C39" i="18" s="1"/>
  <c r="D39" i="18"/>
  <c r="S38" i="18"/>
  <c r="G38" i="18"/>
  <c r="C38" i="18" s="1"/>
  <c r="D38" i="18"/>
  <c r="S37" i="18"/>
  <c r="G37" i="18"/>
  <c r="C37" i="18" s="1"/>
  <c r="D37" i="18"/>
  <c r="S36" i="18"/>
  <c r="G36" i="18"/>
  <c r="C36" i="18" s="1"/>
  <c r="D36" i="18"/>
  <c r="S35" i="18"/>
  <c r="G35" i="18"/>
  <c r="C35" i="18" s="1"/>
  <c r="D35" i="18"/>
  <c r="S34" i="18"/>
  <c r="G34" i="18"/>
  <c r="C34" i="18" s="1"/>
  <c r="D34" i="18"/>
  <c r="G33" i="18"/>
  <c r="D33" i="18"/>
  <c r="S32" i="18"/>
  <c r="D32" i="18"/>
  <c r="C32" i="18"/>
  <c r="S31" i="18"/>
  <c r="G31" i="18"/>
  <c r="D31" i="18"/>
  <c r="C31" i="18"/>
  <c r="S30" i="18"/>
  <c r="S101" i="18" s="1"/>
  <c r="G30" i="18"/>
  <c r="D30" i="18"/>
  <c r="C30" i="18"/>
  <c r="D29" i="18"/>
  <c r="C29" i="18"/>
  <c r="S28" i="18"/>
  <c r="G28" i="18"/>
  <c r="C28" i="18" s="1"/>
  <c r="D28" i="18"/>
  <c r="S27" i="18"/>
  <c r="G27" i="18"/>
  <c r="C27" i="18" s="1"/>
  <c r="D27" i="18"/>
  <c r="S26" i="18"/>
  <c r="G26" i="18"/>
  <c r="C26" i="18" s="1"/>
  <c r="D26" i="18"/>
  <c r="S25" i="18"/>
  <c r="G25" i="18"/>
  <c r="C25" i="18" s="1"/>
  <c r="D25" i="18"/>
  <c r="S24" i="18"/>
  <c r="G24" i="18"/>
  <c r="C24" i="18" s="1"/>
  <c r="D24" i="18"/>
  <c r="S23" i="18"/>
  <c r="G23" i="18"/>
  <c r="C23" i="18" s="1"/>
  <c r="D23" i="18"/>
  <c r="S22" i="18"/>
  <c r="G22" i="18"/>
  <c r="C22" i="18" s="1"/>
  <c r="D22" i="18"/>
  <c r="S21" i="18"/>
  <c r="G21" i="18"/>
  <c r="C21" i="18" s="1"/>
  <c r="D21" i="18"/>
  <c r="S20" i="18"/>
  <c r="G20" i="18"/>
  <c r="C20" i="18" s="1"/>
  <c r="D20" i="18"/>
  <c r="S19" i="18"/>
  <c r="D19" i="18"/>
  <c r="C19" i="18"/>
  <c r="S18" i="18"/>
  <c r="G18" i="18"/>
  <c r="D18" i="18"/>
  <c r="C18" i="18"/>
  <c r="S17" i="18"/>
  <c r="G17" i="18"/>
  <c r="D17" i="18"/>
  <c r="C17" i="18"/>
  <c r="S16" i="18"/>
  <c r="G16" i="18"/>
  <c r="D16" i="18"/>
  <c r="C16" i="18"/>
  <c r="S15" i="18"/>
  <c r="G15" i="18"/>
  <c r="D15" i="18"/>
  <c r="C15" i="18"/>
  <c r="S14" i="18"/>
  <c r="G14" i="18"/>
  <c r="D14" i="18"/>
  <c r="C14" i="18"/>
  <c r="S13" i="18"/>
  <c r="G13" i="18"/>
  <c r="D13" i="18"/>
  <c r="C13" i="18"/>
  <c r="S12" i="18"/>
  <c r="G12" i="18"/>
  <c r="D12" i="18"/>
  <c r="C12" i="18"/>
  <c r="S11" i="18"/>
  <c r="G11" i="18"/>
  <c r="D11" i="18"/>
  <c r="C11" i="18"/>
  <c r="S10" i="18"/>
  <c r="G10" i="18"/>
  <c r="D10" i="18"/>
  <c r="C10" i="18"/>
  <c r="S9" i="18"/>
  <c r="G9" i="18"/>
  <c r="D9" i="18"/>
  <c r="C9" i="18"/>
  <c r="S8" i="18"/>
  <c r="G8" i="18"/>
  <c r="D8" i="18"/>
  <c r="C8" i="18"/>
  <c r="S7" i="18"/>
  <c r="G7" i="18"/>
  <c r="D7" i="18"/>
  <c r="C7" i="18"/>
  <c r="R54" i="19"/>
  <c r="Q54" i="19"/>
  <c r="P54" i="19"/>
  <c r="O54" i="19"/>
  <c r="N54" i="19"/>
  <c r="M54" i="19"/>
  <c r="L54" i="19"/>
  <c r="K54" i="19"/>
  <c r="J54" i="19"/>
  <c r="I54" i="19"/>
  <c r="H54" i="19"/>
  <c r="F54" i="19"/>
  <c r="E54" i="19"/>
  <c r="D54" i="19"/>
  <c r="S53" i="19"/>
  <c r="G53" i="19"/>
  <c r="C53" i="19" s="1"/>
  <c r="D53" i="19"/>
  <c r="G52" i="19"/>
  <c r="D52" i="19"/>
  <c r="C52" i="19"/>
  <c r="S51" i="19"/>
  <c r="G51" i="19"/>
  <c r="D51" i="19"/>
  <c r="C51" i="19"/>
  <c r="S50" i="19"/>
  <c r="G50" i="19"/>
  <c r="D50" i="19"/>
  <c r="C50" i="19"/>
  <c r="S49" i="19"/>
  <c r="G49" i="19"/>
  <c r="D49" i="19"/>
  <c r="C49" i="19"/>
  <c r="S48" i="19"/>
  <c r="G48" i="19"/>
  <c r="D48" i="19"/>
  <c r="C48" i="19"/>
  <c r="S47" i="19"/>
  <c r="G47" i="19"/>
  <c r="D47" i="19"/>
  <c r="C47" i="19"/>
  <c r="S46" i="19"/>
  <c r="G46" i="19"/>
  <c r="D46" i="19"/>
  <c r="C46" i="19"/>
  <c r="S45" i="19"/>
  <c r="G45" i="19"/>
  <c r="D45" i="19"/>
  <c r="C45" i="19"/>
  <c r="S44" i="19"/>
  <c r="G44" i="19"/>
  <c r="D44" i="19"/>
  <c r="C44" i="19"/>
  <c r="S43" i="19"/>
  <c r="G43" i="19"/>
  <c r="D43" i="19"/>
  <c r="C43" i="19"/>
  <c r="S42" i="19"/>
  <c r="G42" i="19"/>
  <c r="D42" i="19"/>
  <c r="C42" i="19"/>
  <c r="S41" i="19"/>
  <c r="G41" i="19"/>
  <c r="D41" i="19"/>
  <c r="C41" i="19"/>
  <c r="S40" i="19"/>
  <c r="G40" i="19"/>
  <c r="D40" i="19"/>
  <c r="C40" i="19"/>
  <c r="S39" i="19"/>
  <c r="G39" i="19"/>
  <c r="D39" i="19"/>
  <c r="C39" i="19"/>
  <c r="S38" i="19"/>
  <c r="G38" i="19"/>
  <c r="D38" i="19"/>
  <c r="C38" i="19"/>
  <c r="S37" i="19"/>
  <c r="G37" i="19"/>
  <c r="D37" i="19"/>
  <c r="C37" i="19"/>
  <c r="S36" i="19"/>
  <c r="G36" i="19"/>
  <c r="D36" i="19"/>
  <c r="C36" i="19"/>
  <c r="S35" i="19"/>
  <c r="G35" i="19"/>
  <c r="D35" i="19"/>
  <c r="C35" i="19"/>
  <c r="S34" i="19"/>
  <c r="G34" i="19"/>
  <c r="D34" i="19"/>
  <c r="C34" i="19"/>
  <c r="S33" i="19"/>
  <c r="G33" i="19"/>
  <c r="D33" i="19"/>
  <c r="C33" i="19"/>
  <c r="S32" i="19"/>
  <c r="D32" i="19"/>
  <c r="C32" i="19"/>
  <c r="S31" i="19"/>
  <c r="G31" i="19"/>
  <c r="D31" i="19"/>
  <c r="C31" i="19"/>
  <c r="S30" i="19"/>
  <c r="G30" i="19"/>
  <c r="D30" i="19"/>
  <c r="C30" i="19"/>
  <c r="S29" i="19"/>
  <c r="G29" i="19"/>
  <c r="D29" i="19"/>
  <c r="C29" i="19"/>
  <c r="S28" i="19"/>
  <c r="D28" i="19"/>
  <c r="C28" i="19"/>
  <c r="S27" i="19"/>
  <c r="G27" i="19"/>
  <c r="C27" i="19" s="1"/>
  <c r="D27" i="19"/>
  <c r="S26" i="19"/>
  <c r="D26" i="19"/>
  <c r="C26" i="19"/>
  <c r="S25" i="19"/>
  <c r="G25" i="19"/>
  <c r="C25" i="19" s="1"/>
  <c r="D25" i="19"/>
  <c r="S24" i="19"/>
  <c r="G24" i="19"/>
  <c r="C24" i="19" s="1"/>
  <c r="D24" i="19"/>
  <c r="S23" i="19"/>
  <c r="G23" i="19"/>
  <c r="C23" i="19" s="1"/>
  <c r="D23" i="19"/>
  <c r="S22" i="19"/>
  <c r="G22" i="19"/>
  <c r="C22" i="19" s="1"/>
  <c r="D22" i="19"/>
  <c r="S21" i="19"/>
  <c r="G21" i="19"/>
  <c r="C21" i="19" s="1"/>
  <c r="D21" i="19"/>
  <c r="S20" i="19"/>
  <c r="G20" i="19"/>
  <c r="C20" i="19" s="1"/>
  <c r="D20" i="19"/>
  <c r="S19" i="19"/>
  <c r="G19" i="19"/>
  <c r="C19" i="19" s="1"/>
  <c r="D19" i="19"/>
  <c r="S18" i="19"/>
  <c r="G18" i="19"/>
  <c r="C18" i="19" s="1"/>
  <c r="D18" i="19"/>
  <c r="S17" i="19"/>
  <c r="G17" i="19"/>
  <c r="C17" i="19" s="1"/>
  <c r="D17" i="19"/>
  <c r="S16" i="19"/>
  <c r="G16" i="19"/>
  <c r="C16" i="19" s="1"/>
  <c r="D16" i="19"/>
  <c r="S15" i="19"/>
  <c r="G15" i="19"/>
  <c r="C15" i="19" s="1"/>
  <c r="D15" i="19"/>
  <c r="S14" i="19"/>
  <c r="G14" i="19"/>
  <c r="C14" i="19" s="1"/>
  <c r="D14" i="19"/>
  <c r="S13" i="19"/>
  <c r="G13" i="19"/>
  <c r="C13" i="19" s="1"/>
  <c r="D13" i="19"/>
  <c r="S12" i="19"/>
  <c r="G12" i="19"/>
  <c r="C12" i="19" s="1"/>
  <c r="D12" i="19"/>
  <c r="S11" i="19"/>
  <c r="G11" i="19"/>
  <c r="C11" i="19" s="1"/>
  <c r="D11" i="19"/>
  <c r="S10" i="19"/>
  <c r="G10" i="19"/>
  <c r="C10" i="19" s="1"/>
  <c r="D10" i="19"/>
  <c r="S9" i="19"/>
  <c r="G9" i="19"/>
  <c r="C9" i="19" s="1"/>
  <c r="D9" i="19"/>
  <c r="S8" i="19"/>
  <c r="G8" i="19"/>
  <c r="C8" i="19" s="1"/>
  <c r="D8" i="19"/>
  <c r="S7" i="19"/>
  <c r="S54" i="19" s="1"/>
  <c r="G7" i="19"/>
  <c r="G54" i="19" s="1"/>
  <c r="C54" i="19" s="1"/>
  <c r="D7" i="19"/>
  <c r="G101" i="18" l="1"/>
  <c r="C101" i="18" s="1"/>
  <c r="C7" i="19"/>
</calcChain>
</file>

<file path=xl/sharedStrings.xml><?xml version="1.0" encoding="utf-8"?>
<sst xmlns="http://schemas.openxmlformats.org/spreadsheetml/2006/main" count="193" uniqueCount="146">
  <si>
    <t>表4</t>
  </si>
  <si>
    <t>重庆市大足区 2022年春季学期义务教育家庭经济困难寄宿学生生活费补助汇总表</t>
  </si>
  <si>
    <t>汇总单位：重庆市大足区学生资助管理中心</t>
  </si>
  <si>
    <t>预算 代码</t>
  </si>
  <si>
    <t>学校名称 （全称）</t>
  </si>
  <si>
    <t>受助学生人数</t>
  </si>
  <si>
    <t>资助金额     （元）</t>
  </si>
  <si>
    <t>合计</t>
  </si>
  <si>
    <t>按户籍性质分</t>
  </si>
  <si>
    <t>按申请类型分</t>
  </si>
  <si>
    <t>小计</t>
  </si>
  <si>
    <t>城镇</t>
  </si>
  <si>
    <t>农村</t>
  </si>
  <si>
    <t>脱贫户</t>
  </si>
  <si>
    <t>脱贫不稳定户</t>
  </si>
  <si>
    <t>边缘易致贫户</t>
  </si>
  <si>
    <t>突发严重困难户</t>
  </si>
  <si>
    <t>低保家庭</t>
  </si>
  <si>
    <t>孤儿</t>
  </si>
  <si>
    <t>特困供养</t>
  </si>
  <si>
    <t>烈士子女</t>
  </si>
  <si>
    <t>残疾军人子女</t>
  </si>
  <si>
    <t>残疾学生及残疾人子女</t>
  </si>
  <si>
    <t>其他困难</t>
  </si>
  <si>
    <t>重庆市大足中学</t>
  </si>
  <si>
    <t>重庆市大足区龙岗中学</t>
  </si>
  <si>
    <t>重庆市大足区双塔中学</t>
  </si>
  <si>
    <t>重庆市大足区中敖中学</t>
  </si>
  <si>
    <t>重庆市大足第三中学校</t>
  </si>
  <si>
    <t>重庆市大足区龙水实验中学</t>
  </si>
  <si>
    <t>重庆市大足区石马中学</t>
  </si>
  <si>
    <t>重庆市大足区珠溪中学</t>
  </si>
  <si>
    <t>重庆市大足区邮亭中学</t>
  </si>
  <si>
    <t>重庆市大足区铁山中学</t>
  </si>
  <si>
    <t>重庆市大足区龙石中学</t>
  </si>
  <si>
    <t>重庆市大足区复隆实验学校</t>
  </si>
  <si>
    <t>重庆市大足区城西中学</t>
  </si>
  <si>
    <t>重庆市大足区回龙中学</t>
  </si>
  <si>
    <t>重庆市大足区智凤中学</t>
  </si>
  <si>
    <t>重庆市大足区宝兴中学</t>
  </si>
  <si>
    <t>重庆市大足区雍溪实验学校（初中）</t>
  </si>
  <si>
    <t>重庆市大足区灯塔中学</t>
  </si>
  <si>
    <t>重庆市大足区龙西中学</t>
  </si>
  <si>
    <t>重庆市大足区万古中学</t>
  </si>
  <si>
    <t>重庆市双桥中学</t>
  </si>
  <si>
    <t>重庆市大足区双路中学</t>
  </si>
  <si>
    <t>重庆市大足区双桥实验中学</t>
  </si>
  <si>
    <t>重庆市大足区石马镇中心小学</t>
  </si>
  <si>
    <t>重庆市大足区拾万实验学校（初中）</t>
  </si>
  <si>
    <t>重庆市大足区拾万实验学校（小学）</t>
  </si>
  <si>
    <t>重庆市大足区宝顶镇实验小学</t>
  </si>
  <si>
    <t>重庆市大足区金山镇中心小学</t>
  </si>
  <si>
    <t>重庆市大足城南中学校（初中）</t>
  </si>
  <si>
    <t>重庆市大足城南中学校（小学）</t>
  </si>
  <si>
    <t>重庆市大足区海棠中学</t>
  </si>
  <si>
    <t>重庆市龙水湖育才中学</t>
  </si>
  <si>
    <t>大足区利民学校（初中）</t>
  </si>
  <si>
    <t>大足区利民学校（小学）</t>
  </si>
  <si>
    <t>三新学校（初中）</t>
  </si>
  <si>
    <t>三新学校（小学）</t>
  </si>
  <si>
    <t>世纪星学校（小学）</t>
  </si>
  <si>
    <t>世纪星学校（初中）</t>
  </si>
  <si>
    <t>重庆市大足区城南东序学校（初中）</t>
  </si>
  <si>
    <t>重庆市大足区城南东序学校（小学）</t>
  </si>
  <si>
    <t>重庆市大足迪涛学校（小）</t>
  </si>
  <si>
    <t>重庆市大足迪涛学校（中学）</t>
  </si>
  <si>
    <t>重庆市大足区春晖学校（初中）</t>
  </si>
  <si>
    <t>重庆市大足区春晖学校（小学）</t>
  </si>
  <si>
    <t>龙兴小学</t>
  </si>
  <si>
    <t>重庆市大足育新学校（小学）</t>
  </si>
  <si>
    <t>重庆市大足育新学校（初中）</t>
  </si>
  <si>
    <t>表5</t>
  </si>
  <si>
    <t>预算代码</t>
  </si>
  <si>
    <t>大足区龙石中学</t>
  </si>
  <si>
    <t>重庆市大足区雍溪实验学校（小学）</t>
  </si>
  <si>
    <t>大足区双桥实验中学</t>
  </si>
  <si>
    <t>重庆市大足区龙岗第一小学</t>
  </si>
  <si>
    <t>重庆市大足区实验小学</t>
  </si>
  <si>
    <t>重庆市大足区龙岗明德小学</t>
  </si>
  <si>
    <t>重庆市大足区昌州小学</t>
  </si>
  <si>
    <t>重庆市大足区上游小学</t>
  </si>
  <si>
    <t>重庆市大足区西禅小学</t>
  </si>
  <si>
    <t>重庆市大足区城南小学</t>
  </si>
  <si>
    <t>重庆市大足区共青希望小学</t>
  </si>
  <si>
    <t>重庆市大足区回龙镇长田中心小学</t>
  </si>
  <si>
    <t>重庆市大足区高坪镇高峰中心小学</t>
  </si>
  <si>
    <t>重庆市大足区高坪镇中心小学</t>
  </si>
  <si>
    <t>重庆市大足区高坪镇天宝中心小学</t>
  </si>
  <si>
    <t>重庆市大足区国梁镇中心小学</t>
  </si>
  <si>
    <t>重庆市大足区石马镇团结中心小学</t>
  </si>
  <si>
    <t>重庆市大足区拾万镇协和中心小学</t>
  </si>
  <si>
    <t>重庆市大足区中敖镇中心小学</t>
  </si>
  <si>
    <t>重庆市大足区中敖镇天山明德小学</t>
  </si>
  <si>
    <t>重庆市大足区转洞明德小学</t>
  </si>
  <si>
    <t>重庆市大足区中敖镇双溪中心小学</t>
  </si>
  <si>
    <t>重庆市大足区中敖镇麻杨中心小学</t>
  </si>
  <si>
    <t>重庆市大足区中敖镇明月村小学</t>
  </si>
  <si>
    <t>重庆市大足区珠溪镇中心小学</t>
  </si>
  <si>
    <t>重庆市大足区珠溪镇官仓中心小学</t>
  </si>
  <si>
    <t>重庆市大足区珠溪镇土门中心小学</t>
  </si>
  <si>
    <t>重庆市大足区珠溪镇沙坝中心小学</t>
  </si>
  <si>
    <t>重庆市大足区珠溪镇玉滩中心小学</t>
  </si>
  <si>
    <t>重庆市大足区邮亭镇中心小学</t>
  </si>
  <si>
    <t>重庆市大足区邮亭镇长河中心小学</t>
  </si>
  <si>
    <t>重庆市大足区邮亭镇子店中心小学</t>
  </si>
  <si>
    <t>重庆市大足区新利海兰云天希望小学</t>
  </si>
  <si>
    <t>重庆市大足区邮亭镇元通中心小学</t>
  </si>
  <si>
    <t>重庆市大足区雍溪镇对溪中心小学</t>
  </si>
  <si>
    <t>重庆市大足区第三小学</t>
  </si>
  <si>
    <t>重庆市大足区万古小学</t>
  </si>
  <si>
    <t>重庆市大足区万古镇石牛中心小学</t>
  </si>
  <si>
    <t>重庆市大足区铁山镇中心小学</t>
  </si>
  <si>
    <t>重庆市大足区铁山镇宝山中心小学</t>
  </si>
  <si>
    <t>重庆市大足区季家镇中心小学</t>
  </si>
  <si>
    <t>重庆市大足区季家镇龙塘中心小学</t>
  </si>
  <si>
    <t>重庆市大足区宝兴镇中心小学</t>
  </si>
  <si>
    <t>重庆市大足区宝兴镇柳河中心小学</t>
  </si>
  <si>
    <t>重庆市大足区三驱镇中心小学</t>
  </si>
  <si>
    <t>重庆市大足区三驱镇石桌中心小学</t>
  </si>
  <si>
    <t>重庆市大足区三驱镇灯塔中心小学</t>
  </si>
  <si>
    <t>重庆市大足区三驱镇铁桥中心小学</t>
  </si>
  <si>
    <t>重庆市大足区希望小学</t>
  </si>
  <si>
    <t>重庆市大足区弥陀小学</t>
  </si>
  <si>
    <t>重庆市大足区智凤小学</t>
  </si>
  <si>
    <t>重庆市大足区米粮小学</t>
  </si>
  <si>
    <t>重庆市大足区龙水第一小学</t>
  </si>
  <si>
    <t>重庆市大足区龙水镇第二小学</t>
  </si>
  <si>
    <t>重庆市大足区龙水镇顺龙中心小学</t>
  </si>
  <si>
    <t>重庆市大足区龙水镇沙桥中心小学</t>
  </si>
  <si>
    <t>重庆市大足区龙水镇大围中心小学</t>
  </si>
  <si>
    <t>重庆市大足区龙水镇龙西中心小学</t>
  </si>
  <si>
    <t>重庆市大足区高升镇中心小学</t>
  </si>
  <si>
    <t>重庆市大足区教师进修学校附属小学</t>
  </si>
  <si>
    <t>重庆市大足区古龙镇中心小学</t>
  </si>
  <si>
    <t>重庆市大足区龙石镇中心小学</t>
  </si>
  <si>
    <t>大足区双路小学四方分部</t>
  </si>
  <si>
    <t>重庆市大足区双路小学</t>
  </si>
  <si>
    <t>重庆市大足区通桥小学</t>
  </si>
  <si>
    <t>重庆市大足区双路第二小学</t>
  </si>
  <si>
    <t>重庆市大足区双桥实验小学</t>
  </si>
  <si>
    <t>重庆市大足区海棠小学</t>
  </si>
  <si>
    <t>重庆市大足区龙水第三小学</t>
  </si>
  <si>
    <t>重庆市大足区经开小学</t>
  </si>
  <si>
    <t>重庆市大足区香国小学</t>
  </si>
  <si>
    <t>重庆市大足区高新区小学</t>
  </si>
  <si>
    <r>
      <t>重庆市大足区</t>
    </r>
    <r>
      <rPr>
        <u/>
        <sz val="20"/>
        <rFont val="宋体"/>
        <charset val="134"/>
        <scheme val="minor"/>
      </rPr>
      <t>2022</t>
    </r>
    <r>
      <rPr>
        <sz val="20"/>
        <rFont val="宋体"/>
        <charset val="134"/>
        <scheme val="minor"/>
      </rPr>
      <t>年春</t>
    </r>
    <r>
      <rPr>
        <u/>
        <sz val="20"/>
        <rFont val="宋体"/>
        <charset val="134"/>
        <scheme val="minor"/>
      </rPr>
      <t>季</t>
    </r>
    <r>
      <rPr>
        <sz val="20"/>
        <rFont val="宋体"/>
        <charset val="134"/>
        <scheme val="minor"/>
      </rPr>
      <t>学期义务教育家庭经济困难非寄宿学生生活费补助汇总表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</si>
</sst>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8" formatCode="0_);[Red]\(0\)"/>
    <numFmt numFmtId="179" formatCode="_ \¥* #,##0.00_ ;_ \¥* \-#,##0.00_ ;_ \¥* &quot;-&quot;??_ ;_ @_ "/>
    <numFmt numFmtId="180" formatCode="0_ "/>
    <numFmt numFmtId="181" formatCode="0.00;[Red]0.00"/>
    <numFmt numFmtId="182" formatCode="0;[Red]0"/>
  </numFmts>
  <fonts count="32" x14ac:knownFonts="1"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2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Arial"/>
      <family val="2"/>
    </font>
    <font>
      <sz val="11"/>
      <name val="Arial"/>
      <family val="2"/>
    </font>
    <font>
      <sz val="11"/>
      <color indexed="8"/>
      <name val="Tahoma"/>
      <family val="2"/>
    </font>
    <font>
      <sz val="12"/>
      <color rgb="FF000000"/>
      <name val="宋体"/>
      <charset val="134"/>
    </font>
    <font>
      <sz val="11"/>
      <color theme="1"/>
      <name val="Tahoma"/>
      <family val="2"/>
    </font>
    <font>
      <sz val="11"/>
      <color rgb="FF000000"/>
      <name val="等线"/>
      <charset val="134"/>
    </font>
    <font>
      <sz val="11"/>
      <name val="宋体"/>
      <charset val="134"/>
    </font>
    <font>
      <sz val="11"/>
      <name val="Tahoma"/>
      <family val="2"/>
    </font>
    <font>
      <sz val="12"/>
      <color theme="1"/>
      <name val="宋体"/>
      <charset val="134"/>
      <scheme val="minor"/>
    </font>
    <font>
      <sz val="8"/>
      <name val="MS Sans Serif"/>
      <family val="2"/>
    </font>
    <font>
      <u/>
      <sz val="2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95">
    <xf numFmtId="0" fontId="0" fillId="0" borderId="0">
      <alignment vertical="center"/>
    </xf>
    <xf numFmtId="0" fontId="30" fillId="0" borderId="0">
      <alignment vertical="center"/>
    </xf>
    <xf numFmtId="0" fontId="30" fillId="0" borderId="0"/>
    <xf numFmtId="0" fontId="16" fillId="0" borderId="0">
      <alignment vertical="center"/>
    </xf>
    <xf numFmtId="0" fontId="30" fillId="0" borderId="0" applyNumberFormat="0" applyFill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0" fillId="0" borderId="0" applyNumberFormat="0" applyFill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/>
    <xf numFmtId="0" fontId="18" fillId="0" borderId="0">
      <alignment vertical="center"/>
    </xf>
    <xf numFmtId="0" fontId="19" fillId="0" borderId="0"/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7" fillId="3" borderId="0"/>
    <xf numFmtId="0" fontId="17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/>
    <xf numFmtId="0" fontId="18" fillId="0" borderId="0">
      <protection locked="0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 applyBorder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0" fillId="0" borderId="0"/>
    <xf numFmtId="0" fontId="15" fillId="0" borderId="0">
      <alignment vertical="center"/>
    </xf>
    <xf numFmtId="0" fontId="17" fillId="3" borderId="0"/>
    <xf numFmtId="0" fontId="19" fillId="0" borderId="0"/>
    <xf numFmtId="0" fontId="19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15" fillId="0" borderId="0">
      <alignment vertical="center"/>
    </xf>
    <xf numFmtId="0" fontId="17" fillId="3" borderId="0"/>
    <xf numFmtId="0" fontId="3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178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3" borderId="0"/>
    <xf numFmtId="0" fontId="15" fillId="0" borderId="0">
      <alignment vertical="center"/>
    </xf>
    <xf numFmtId="0" fontId="30" fillId="0" borderId="0"/>
    <xf numFmtId="0" fontId="15" fillId="0" borderId="0">
      <alignment vertical="center"/>
    </xf>
    <xf numFmtId="179" fontId="3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/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21" fillId="0" borderId="0" applyProtection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/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0" fillId="0" borderId="0"/>
    <xf numFmtId="0" fontId="15" fillId="0" borderId="0">
      <alignment vertical="center"/>
    </xf>
    <xf numFmtId="0" fontId="30" fillId="0" borderId="0">
      <alignment vertical="center"/>
    </xf>
    <xf numFmtId="0" fontId="30" fillId="0" borderId="0"/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2" fillId="0" borderId="0">
      <alignment vertical="center"/>
    </xf>
    <xf numFmtId="0" fontId="19" fillId="0" borderId="0"/>
    <xf numFmtId="0" fontId="30" fillId="0" borderId="0">
      <alignment vertical="center"/>
    </xf>
    <xf numFmtId="0" fontId="23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24" fillId="0" borderId="0">
      <protection locked="0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4" fillId="0" borderId="0">
      <protection locked="0"/>
    </xf>
    <xf numFmtId="0" fontId="17" fillId="3" borderId="0"/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22" fillId="0" borderId="0">
      <alignment vertical="center"/>
    </xf>
    <xf numFmtId="0" fontId="30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26" fillId="0" borderId="0">
      <alignment vertical="center"/>
    </xf>
    <xf numFmtId="0" fontId="30" fillId="0" borderId="0"/>
    <xf numFmtId="0" fontId="15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30" fillId="0" borderId="0"/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 applyNumberFormat="0" applyFill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9" fillId="0" borderId="0"/>
    <xf numFmtId="0" fontId="15" fillId="0" borderId="0">
      <alignment vertical="center"/>
    </xf>
    <xf numFmtId="0" fontId="30" fillId="0" borderId="0" applyNumberFormat="0" applyFill="0">
      <alignment vertical="center"/>
    </xf>
    <xf numFmtId="0" fontId="23" fillId="0" borderId="0"/>
    <xf numFmtId="0" fontId="17" fillId="3" borderId="0"/>
    <xf numFmtId="0" fontId="30" fillId="0" borderId="0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 applyProtection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/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9" fillId="0" borderId="0"/>
    <xf numFmtId="0" fontId="19" fillId="0" borderId="0">
      <protection locked="0"/>
    </xf>
    <xf numFmtId="0" fontId="2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top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28" fillId="0" borderId="0" applyAlignment="0">
      <alignment vertical="top" wrapText="1"/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7" fillId="3" borderId="0"/>
  </cellStyleXfs>
  <cellXfs count="184">
    <xf numFmtId="0" fontId="0" fillId="0" borderId="0" xfId="0">
      <alignment vertical="center"/>
    </xf>
    <xf numFmtId="49" fontId="0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wrapText="1"/>
    </xf>
    <xf numFmtId="49" fontId="7" fillId="2" borderId="1" xfId="162" applyNumberFormat="1" applyFont="1" applyFill="1" applyBorder="1" applyAlignment="1">
      <alignment horizontal="center" vertical="center" wrapText="1"/>
    </xf>
    <xf numFmtId="0" fontId="7" fillId="2" borderId="1" xfId="196" applyNumberFormat="1" applyFont="1" applyFill="1" applyBorder="1" applyAlignment="1">
      <alignment horizontal="center" vertical="center"/>
    </xf>
    <xf numFmtId="180" fontId="7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180" fontId="4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87" applyNumberFormat="1" applyFont="1" applyFill="1" applyBorder="1" applyAlignment="1">
      <alignment horizontal="center" vertical="center" wrapText="1"/>
    </xf>
    <xf numFmtId="0" fontId="4" fillId="0" borderId="1" xfId="87" applyFont="1" applyFill="1" applyBorder="1" applyAlignment="1">
      <alignment horizontal="center" vertical="center"/>
    </xf>
    <xf numFmtId="180" fontId="4" fillId="0" borderId="1" xfId="87" applyNumberFormat="1" applyFont="1" applyFill="1" applyBorder="1" applyAlignment="1">
      <alignment horizontal="center" vertical="center"/>
    </xf>
    <xf numFmtId="49" fontId="4" fillId="0" borderId="1" xfId="55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104" applyNumberFormat="1" applyFont="1" applyFill="1" applyBorder="1" applyAlignment="1">
      <alignment horizontal="center" vertical="center"/>
    </xf>
    <xf numFmtId="0" fontId="4" fillId="0" borderId="1" xfId="159" applyFont="1" applyFill="1" applyBorder="1" applyAlignment="1">
      <alignment horizontal="center" vertical="center"/>
    </xf>
    <xf numFmtId="180" fontId="4" fillId="0" borderId="1" xfId="15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225" applyNumberFormat="1" applyFont="1" applyFill="1" applyBorder="1" applyAlignment="1">
      <alignment horizontal="center" vertical="center" shrinkToFit="1"/>
    </xf>
    <xf numFmtId="49" fontId="4" fillId="0" borderId="1" xfId="87" applyNumberFormat="1" applyFont="1" applyFill="1" applyBorder="1" applyAlignment="1">
      <alignment horizontal="center" vertical="center"/>
    </xf>
    <xf numFmtId="0" fontId="4" fillId="0" borderId="1" xfId="87" applyNumberFormat="1" applyFont="1" applyFill="1" applyBorder="1" applyAlignment="1">
      <alignment horizontal="center" vertical="center"/>
    </xf>
    <xf numFmtId="180" fontId="4" fillId="0" borderId="1" xfId="26" applyNumberFormat="1" applyFont="1" applyFill="1" applyBorder="1" applyAlignment="1">
      <alignment horizontal="center" vertical="center"/>
    </xf>
    <xf numFmtId="0" fontId="4" fillId="0" borderId="1" xfId="138" applyNumberFormat="1" applyFont="1" applyFill="1" applyBorder="1" applyAlignment="1">
      <alignment horizontal="center" vertical="center"/>
    </xf>
    <xf numFmtId="180" fontId="4" fillId="0" borderId="1" xfId="114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243" applyNumberFormat="1" applyFont="1" applyFill="1" applyBorder="1" applyAlignment="1">
      <alignment horizontal="center" vertical="center"/>
    </xf>
    <xf numFmtId="0" fontId="4" fillId="0" borderId="1" xfId="165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80" fontId="7" fillId="2" borderId="1" xfId="196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80" fontId="4" fillId="0" borderId="1" xfId="55" applyNumberFormat="1" applyFont="1" applyBorder="1" applyAlignment="1">
      <alignment horizontal="center" vertical="center"/>
    </xf>
    <xf numFmtId="180" fontId="4" fillId="0" borderId="1" xfId="80" applyNumberFormat="1" applyFont="1" applyFill="1" applyBorder="1" applyAlignment="1">
      <alignment horizontal="center" vertical="center"/>
    </xf>
    <xf numFmtId="180" fontId="4" fillId="0" borderId="1" xfId="57" applyNumberFormat="1" applyFont="1" applyFill="1" applyBorder="1" applyAlignment="1">
      <alignment horizontal="center" vertical="center"/>
    </xf>
    <xf numFmtId="180" fontId="4" fillId="0" borderId="1" xfId="243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180" fontId="4" fillId="0" borderId="1" xfId="103" applyNumberFormat="1" applyFont="1" applyFill="1" applyBorder="1" applyAlignment="1">
      <alignment horizontal="center" vertical="center"/>
    </xf>
    <xf numFmtId="49" fontId="4" fillId="0" borderId="1" xfId="63" applyNumberFormat="1" applyFont="1" applyFill="1" applyBorder="1" applyAlignment="1">
      <alignment horizontal="center" vertical="center" wrapText="1"/>
    </xf>
    <xf numFmtId="49" fontId="4" fillId="0" borderId="1" xfId="13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87" applyNumberFormat="1" applyFont="1" applyFill="1" applyBorder="1" applyAlignment="1">
      <alignment horizontal="center" vertical="center" shrinkToFit="1"/>
    </xf>
    <xf numFmtId="0" fontId="4" fillId="0" borderId="1" xfId="26" applyNumberFormat="1" applyFont="1" applyFill="1" applyBorder="1" applyAlignment="1">
      <alignment horizontal="center" vertical="center"/>
    </xf>
    <xf numFmtId="0" fontId="4" fillId="0" borderId="1" xfId="63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 applyProtection="1">
      <alignment horizontal="center" vertical="center"/>
    </xf>
    <xf numFmtId="0" fontId="4" fillId="0" borderId="1" xfId="57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0" borderId="1" xfId="63" applyNumberFormat="1" applyFont="1" applyFill="1" applyBorder="1" applyAlignment="1">
      <alignment horizontal="center" vertical="center"/>
    </xf>
    <xf numFmtId="180" fontId="4" fillId="0" borderId="1" xfId="139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/>
    </xf>
    <xf numFmtId="181" fontId="4" fillId="0" borderId="1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0" xfId="0" applyNumberFormat="1" applyFont="1">
      <alignment vertical="center"/>
    </xf>
    <xf numFmtId="49" fontId="11" fillId="0" borderId="0" xfId="0" applyNumberFormat="1" applyFont="1" applyAlignment="1">
      <alignment horizontal="center" vertical="center"/>
    </xf>
    <xf numFmtId="49" fontId="11" fillId="2" borderId="0" xfId="0" applyNumberFormat="1" applyFont="1" applyFill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82" fontId="11" fillId="0" borderId="0" xfId="0" applyNumberFormat="1" applyFont="1" applyAlignment="1">
      <alignment horizontal="center" vertical="center"/>
    </xf>
    <xf numFmtId="49" fontId="11" fillId="0" borderId="5" xfId="0" applyNumberFormat="1" applyFont="1" applyBorder="1" applyAlignment="1">
      <alignment vertical="center"/>
    </xf>
    <xf numFmtId="49" fontId="11" fillId="0" borderId="5" xfId="0" applyNumberFormat="1" applyFont="1" applyBorder="1" applyAlignment="1">
      <alignment horizontal="center" vertical="center"/>
    </xf>
    <xf numFmtId="49" fontId="11" fillId="2" borderId="5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49" fontId="4" fillId="0" borderId="1" xfId="76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76" applyNumberFormat="1" applyFont="1" applyFill="1" applyBorder="1" applyAlignment="1">
      <alignment horizontal="center" vertical="center" wrapText="1"/>
    </xf>
    <xf numFmtId="180" fontId="8" fillId="0" borderId="1" xfId="76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60" applyFont="1" applyFill="1" applyBorder="1" applyAlignment="1">
      <alignment horizontal="center"/>
    </xf>
    <xf numFmtId="178" fontId="8" fillId="2" borderId="1" xfId="0" applyNumberFormat="1" applyFont="1" applyFill="1" applyBorder="1" applyAlignment="1">
      <alignment horizontal="center" vertical="center"/>
    </xf>
    <xf numFmtId="180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Border="1" applyAlignment="1">
      <alignment horizontal="center" vertical="center" wrapText="1"/>
    </xf>
    <xf numFmtId="49" fontId="7" fillId="2" borderId="1" xfId="162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180" fontId="13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180" fontId="8" fillId="0" borderId="1" xfId="0" applyNumberFormat="1" applyFont="1" applyBorder="1" applyAlignment="1">
      <alignment horizontal="center" vertical="center"/>
    </xf>
    <xf numFmtId="0" fontId="4" fillId="0" borderId="1" xfId="81" applyFont="1" applyFill="1" applyBorder="1" applyAlignment="1">
      <alignment horizontal="center" vertical="center"/>
    </xf>
    <xf numFmtId="49" fontId="8" fillId="2" borderId="1" xfId="81" applyNumberFormat="1" applyFont="1" applyFill="1" applyBorder="1" applyAlignment="1">
      <alignment horizontal="center" vertical="center" wrapText="1"/>
    </xf>
    <xf numFmtId="0" fontId="8" fillId="2" borderId="1" xfId="81" applyNumberFormat="1" applyFont="1" applyFill="1" applyBorder="1" applyAlignment="1">
      <alignment horizontal="center" vertical="center" wrapText="1"/>
    </xf>
    <xf numFmtId="180" fontId="8" fillId="0" borderId="1" xfId="81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8" fillId="2" borderId="1" xfId="87" applyNumberFormat="1" applyFont="1" applyFill="1" applyBorder="1" applyAlignment="1">
      <alignment horizontal="center" vertical="center" wrapText="1"/>
    </xf>
    <xf numFmtId="49" fontId="8" fillId="2" borderId="1" xfId="63" applyNumberFormat="1" applyFont="1" applyFill="1" applyBorder="1" applyAlignment="1">
      <alignment horizontal="center" vertical="center" wrapText="1"/>
    </xf>
    <xf numFmtId="0" fontId="8" fillId="2" borderId="1" xfId="63" applyNumberFormat="1" applyFont="1" applyFill="1" applyBorder="1" applyAlignment="1">
      <alignment horizontal="center" vertical="center" wrapText="1"/>
    </xf>
    <xf numFmtId="180" fontId="8" fillId="0" borderId="1" xfId="63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>
      <alignment horizontal="center" vertical="center"/>
    </xf>
    <xf numFmtId="49" fontId="4" fillId="0" borderId="4" xfId="81" applyNumberFormat="1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8" fillId="2" borderId="1" xfId="55" applyNumberFormat="1" applyFont="1" applyFill="1" applyBorder="1" applyAlignment="1">
      <alignment horizontal="center" vertical="center"/>
    </xf>
    <xf numFmtId="180" fontId="8" fillId="0" borderId="8" xfId="0" applyNumberFormat="1" applyFont="1" applyFill="1" applyBorder="1" applyAlignment="1">
      <alignment horizontal="center" vertical="center"/>
    </xf>
    <xf numFmtId="49" fontId="8" fillId="2" borderId="1" xfId="55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shrinkToFit="1"/>
    </xf>
    <xf numFmtId="180" fontId="8" fillId="0" borderId="1" xfId="0" applyNumberFormat="1" applyFont="1" applyFill="1" applyBorder="1" applyAlignment="1">
      <alignment horizontal="center" vertical="center" shrinkToFit="1"/>
    </xf>
    <xf numFmtId="0" fontId="9" fillId="2" borderId="1" xfId="0" applyNumberFormat="1" applyFont="1" applyFill="1" applyBorder="1" applyAlignment="1">
      <alignment horizontal="center" vertical="center"/>
    </xf>
    <xf numFmtId="180" fontId="8" fillId="2" borderId="1" xfId="70" applyNumberFormat="1" applyFont="1" applyFill="1" applyBorder="1" applyAlignment="1">
      <alignment horizontal="center" vertical="center"/>
    </xf>
    <xf numFmtId="178" fontId="13" fillId="2" borderId="1" xfId="0" applyNumberFormat="1" applyFont="1" applyFill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180" fontId="13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49" fontId="8" fillId="2" borderId="1" xfId="3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180" fontId="8" fillId="0" borderId="1" xfId="57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shrinkToFit="1"/>
    </xf>
    <xf numFmtId="0" fontId="13" fillId="2" borderId="1" xfId="0" applyNumberFormat="1" applyFont="1" applyFill="1" applyBorder="1" applyAlignment="1">
      <alignment horizontal="center" vertical="center" shrinkToFit="1"/>
    </xf>
    <xf numFmtId="180" fontId="13" fillId="0" borderId="1" xfId="0" applyNumberFormat="1" applyFont="1" applyFill="1" applyBorder="1" applyAlignment="1">
      <alignment horizontal="center" vertical="center" shrinkToFit="1"/>
    </xf>
    <xf numFmtId="49" fontId="4" fillId="2" borderId="1" xfId="76" applyNumberFormat="1" applyFont="1" applyFill="1" applyBorder="1" applyAlignment="1">
      <alignment horizontal="center" vertical="center"/>
    </xf>
    <xf numFmtId="0" fontId="4" fillId="2" borderId="1" xfId="76" applyNumberFormat="1" applyFont="1" applyFill="1" applyBorder="1" applyAlignment="1">
      <alignment horizontal="center" vertical="center"/>
    </xf>
    <xf numFmtId="180" fontId="4" fillId="0" borderId="1" xfId="76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1" fillId="0" borderId="1" xfId="0" applyNumberFormat="1" applyFont="1" applyBorder="1">
      <alignment vertical="center"/>
    </xf>
    <xf numFmtId="49" fontId="11" fillId="0" borderId="1" xfId="0" applyNumberFormat="1" applyFont="1" applyBorder="1" applyAlignment="1">
      <alignment horizontal="center" vertical="center"/>
    </xf>
    <xf numFmtId="180" fontId="8" fillId="0" borderId="1" xfId="76" applyNumberFormat="1" applyFont="1" applyFill="1" applyBorder="1" applyAlignment="1">
      <alignment horizontal="center" vertical="center"/>
    </xf>
    <xf numFmtId="180" fontId="13" fillId="2" borderId="1" xfId="0" applyNumberFormat="1" applyFont="1" applyFill="1" applyBorder="1" applyAlignment="1">
      <alignment horizontal="center" vertical="center"/>
    </xf>
    <xf numFmtId="180" fontId="8" fillId="0" borderId="1" xfId="55" applyNumberFormat="1" applyFont="1" applyBorder="1" applyAlignment="1">
      <alignment horizontal="center" vertical="center"/>
    </xf>
    <xf numFmtId="180" fontId="8" fillId="0" borderId="10" xfId="0" applyNumberFormat="1" applyFont="1" applyFill="1" applyBorder="1" applyAlignment="1">
      <alignment horizontal="center" vertical="center"/>
    </xf>
    <xf numFmtId="180" fontId="8" fillId="0" borderId="1" xfId="55" applyNumberFormat="1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 applyProtection="1">
      <alignment horizontal="center" vertical="center"/>
    </xf>
    <xf numFmtId="180" fontId="8" fillId="0" borderId="1" xfId="3" applyNumberFormat="1" applyFont="1" applyFill="1" applyBorder="1" applyAlignment="1">
      <alignment horizontal="center" vertical="center" wrapText="1"/>
    </xf>
    <xf numFmtId="180" fontId="8" fillId="0" borderId="1" xfId="57" applyNumberFormat="1" applyFont="1" applyFill="1" applyBorder="1" applyAlignment="1">
      <alignment horizontal="center" vertical="center" wrapText="1" shrinkToFit="1"/>
    </xf>
    <xf numFmtId="180" fontId="11" fillId="0" borderId="1" xfId="76" applyNumberFormat="1" applyFont="1" applyFill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180" fontId="13" fillId="0" borderId="1" xfId="76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80" fontId="13" fillId="0" borderId="1" xfId="0" applyNumberFormat="1" applyFont="1" applyBorder="1" applyAlignment="1">
      <alignment horizontal="center" vertical="center"/>
    </xf>
    <xf numFmtId="180" fontId="13" fillId="0" borderId="1" xfId="0" applyNumberFormat="1" applyFont="1" applyBorder="1" applyAlignment="1">
      <alignment horizontal="center" vertical="center" wrapText="1"/>
    </xf>
    <xf numFmtId="180" fontId="13" fillId="0" borderId="1" xfId="81" applyNumberFormat="1" applyFont="1" applyFill="1" applyBorder="1" applyAlignment="1">
      <alignment horizontal="center" vertical="center"/>
    </xf>
    <xf numFmtId="180" fontId="8" fillId="0" borderId="1" xfId="81" applyNumberFormat="1" applyFont="1" applyFill="1" applyBorder="1" applyAlignment="1">
      <alignment horizontal="center" vertical="center"/>
    </xf>
    <xf numFmtId="180" fontId="12" fillId="0" borderId="1" xfId="76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82" fontId="5" fillId="0" borderId="0" xfId="0" applyNumberFormat="1" applyFont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182" fontId="4" fillId="0" borderId="2" xfId="0" applyNumberFormat="1" applyFont="1" applyBorder="1" applyAlignment="1">
      <alignment horizontal="center" vertical="center" wrapText="1"/>
    </xf>
    <xf numFmtId="182" fontId="4" fillId="0" borderId="3" xfId="0" applyNumberFormat="1" applyFont="1" applyBorder="1" applyAlignment="1">
      <alignment horizontal="center" vertical="center" wrapText="1"/>
    </xf>
    <xf numFmtId="182" fontId="4" fillId="0" borderId="4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</cellXfs>
  <cellStyles count="295">
    <cellStyle name="Normal" xfId="60"/>
    <cellStyle name="Normal 2" xfId="251"/>
    <cellStyle name="常规" xfId="0" builtinId="0"/>
    <cellStyle name="常规 10" xfId="63"/>
    <cellStyle name="常规 10 10" xfId="76"/>
    <cellStyle name="常规 10 10 16 3" xfId="265"/>
    <cellStyle name="常规 10 10 16 3 2" xfId="58"/>
    <cellStyle name="常规 10 10 2" xfId="227"/>
    <cellStyle name="常规 10 10 2 2" xfId="92"/>
    <cellStyle name="常规 10 10 2 2 2" xfId="285"/>
    <cellStyle name="常规 10 10 2 2 3" xfId="275"/>
    <cellStyle name="常规 10 10 2 3" xfId="283"/>
    <cellStyle name="常规 10 10 2 4" xfId="277"/>
    <cellStyle name="常规 10 10 3" xfId="116"/>
    <cellStyle name="常规 10 10 4" xfId="183"/>
    <cellStyle name="常规 10 11" xfId="90"/>
    <cellStyle name="常规 10 15" xfId="108"/>
    <cellStyle name="常规 10 2" xfId="61"/>
    <cellStyle name="常规 10 2 2" xfId="38"/>
    <cellStyle name="常规 10 2 2 2 2" xfId="148"/>
    <cellStyle name="常规 10 2 2 5" xfId="127"/>
    <cellStyle name="常规 10 2 3" xfId="93"/>
    <cellStyle name="常规 10 21" xfId="102"/>
    <cellStyle name="常规 10 3" xfId="62"/>
    <cellStyle name="常规 10 4" xfId="140"/>
    <cellStyle name="常规 10 4 2 2" xfId="229"/>
    <cellStyle name="常规 10 5" xfId="139"/>
    <cellStyle name="常规 10 6" xfId="123"/>
    <cellStyle name="常规 10 7" xfId="171"/>
    <cellStyle name="常规 10 7 2" xfId="173"/>
    <cellStyle name="常规 10 8" xfId="230"/>
    <cellStyle name="常规 10 9" xfId="272"/>
    <cellStyle name="常规 100" xfId="40"/>
    <cellStyle name="常规 100 2" xfId="132"/>
    <cellStyle name="常规 100 2 2" xfId="216"/>
    <cellStyle name="常规 101" xfId="6"/>
    <cellStyle name="常规 102" xfId="191"/>
    <cellStyle name="常规 103" xfId="175"/>
    <cellStyle name="常规 104" xfId="254"/>
    <cellStyle name="常规 105" xfId="43"/>
    <cellStyle name="常规 106" xfId="223"/>
    <cellStyle name="常规 106 2" xfId="239"/>
    <cellStyle name="常规 107" xfId="253"/>
    <cellStyle name="常规 108" xfId="246"/>
    <cellStyle name="常规 109" xfId="243"/>
    <cellStyle name="常规 11" xfId="77"/>
    <cellStyle name="常规 11 3" xfId="115"/>
    <cellStyle name="常规 11 7" xfId="287"/>
    <cellStyle name="常规 110" xfId="44"/>
    <cellStyle name="常规 111" xfId="222"/>
    <cellStyle name="常规 112" xfId="252"/>
    <cellStyle name="常规 114" xfId="242"/>
    <cellStyle name="常规 115" xfId="250"/>
    <cellStyle name="常规 116" xfId="245"/>
    <cellStyle name="常规 117" xfId="257"/>
    <cellStyle name="常规 118" xfId="241"/>
    <cellStyle name="常规 119" xfId="11"/>
    <cellStyle name="常规 12" xfId="91"/>
    <cellStyle name="常规 12 2" xfId="130"/>
    <cellStyle name="常规 12 9" xfId="286"/>
    <cellStyle name="常规 120" xfId="249"/>
    <cellStyle name="常规 121" xfId="244"/>
    <cellStyle name="常规 122" xfId="256"/>
    <cellStyle name="常规 123" xfId="240"/>
    <cellStyle name="常规 124" xfId="12"/>
    <cellStyle name="常规 125" xfId="46"/>
    <cellStyle name="常规 126" xfId="259"/>
    <cellStyle name="常规 127" xfId="47"/>
    <cellStyle name="常规 128" xfId="260"/>
    <cellStyle name="常规 13" xfId="105"/>
    <cellStyle name="常规 13 2" xfId="160"/>
    <cellStyle name="常规 13 2 2" xfId="206"/>
    <cellStyle name="常规 130" xfId="45"/>
    <cellStyle name="常规 131" xfId="258"/>
    <cellStyle name="常规 134" xfId="274"/>
    <cellStyle name="常规 134 2 2 2 2" xfId="170"/>
    <cellStyle name="常规 134 2 2 2 2 2 2 2" xfId="99"/>
    <cellStyle name="常规 134 2 2 2 2 2 3" xfId="34"/>
    <cellStyle name="常规 14" xfId="221"/>
    <cellStyle name="常规 14 2" xfId="238"/>
    <cellStyle name="常规 14 6" xfId="94"/>
    <cellStyle name="常规 14 9" xfId="255"/>
    <cellStyle name="常规 149" xfId="261"/>
    <cellStyle name="常规 15" xfId="165"/>
    <cellStyle name="常规 15 13" xfId="100"/>
    <cellStyle name="常规 15 2" xfId="233"/>
    <cellStyle name="常规 15 2 2" xfId="42"/>
    <cellStyle name="常规 15 4" xfId="271"/>
    <cellStyle name="常规 152" xfId="172"/>
    <cellStyle name="常规 16" xfId="109"/>
    <cellStyle name="常规 17" xfId="103"/>
    <cellStyle name="常规 17 10 2" xfId="190"/>
    <cellStyle name="常规 17 14" xfId="231"/>
    <cellStyle name="常规 18" xfId="80"/>
    <cellStyle name="常规 19" xfId="182"/>
    <cellStyle name="常规 192" xfId="146"/>
    <cellStyle name="常规 193" xfId="150"/>
    <cellStyle name="常规 2" xfId="57"/>
    <cellStyle name="常规 2 10" xfId="162"/>
    <cellStyle name="常规 2 10 2" xfId="220"/>
    <cellStyle name="常规 2 10 4" xfId="107"/>
    <cellStyle name="常规 2 10 6" xfId="79"/>
    <cellStyle name="常规 2 102" xfId="192"/>
    <cellStyle name="常规 2 103" xfId="189"/>
    <cellStyle name="常规 2 104" xfId="202"/>
    <cellStyle name="常规 2 11" xfId="153"/>
    <cellStyle name="常规 2 12 2 4" xfId="114"/>
    <cellStyle name="常规 2 126" xfId="203"/>
    <cellStyle name="常规 2 15" xfId="169"/>
    <cellStyle name="常规 2 16" xfId="70"/>
    <cellStyle name="常规 2 17" xfId="55"/>
    <cellStyle name="常规 2 2" xfId="104"/>
    <cellStyle name="常规 2 2 13" xfId="232"/>
    <cellStyle name="常规 2 2 2" xfId="143"/>
    <cellStyle name="常规 2 2 2 2" xfId="289"/>
    <cellStyle name="常规 2 2 2 2 2" xfId="270"/>
    <cellStyle name="常规 2 2 2 2 2 2 2 2 2" xfId="276"/>
    <cellStyle name="常规 2 2 2 3" xfId="237"/>
    <cellStyle name="常规 2 2 2 3 2 3" xfId="282"/>
    <cellStyle name="常规 2 2 2 6" xfId="24"/>
    <cellStyle name="常规 2 2 28 2" xfId="78"/>
    <cellStyle name="常规 2 2 3" xfId="279"/>
    <cellStyle name="常规 2 2 3 2 2 2 2" xfId="26"/>
    <cellStyle name="常规 2 2 3 2 2 3" xfId="278"/>
    <cellStyle name="常规 2 2 33" xfId="22"/>
    <cellStyle name="常规 2 2 4" xfId="1"/>
    <cellStyle name="常规 2 2 4 2" xfId="85"/>
    <cellStyle name="常规 2 2 42" xfId="20"/>
    <cellStyle name="常规 2 2 7" xfId="29"/>
    <cellStyle name="常规 2 2 7 2" xfId="64"/>
    <cellStyle name="常规 2 20" xfId="168"/>
    <cellStyle name="常规 2 25" xfId="59"/>
    <cellStyle name="常规 2 28" xfId="178"/>
    <cellStyle name="常规 2 29" xfId="179"/>
    <cellStyle name="常规 2 3" xfId="69"/>
    <cellStyle name="常规 2 3 2" xfId="31"/>
    <cellStyle name="常规 2 3 2 2" xfId="117"/>
    <cellStyle name="常规 2 3 2 2 2" xfId="138"/>
    <cellStyle name="常规 2 3 2 2 6" xfId="23"/>
    <cellStyle name="常规 2 3 2 3" xfId="184"/>
    <cellStyle name="常规 2 3 3" xfId="49"/>
    <cellStyle name="常规 2 3 4 2" xfId="294"/>
    <cellStyle name="常规 2 3 5" xfId="51"/>
    <cellStyle name="常规 2 31" xfId="7"/>
    <cellStyle name="常规 2 32" xfId="268"/>
    <cellStyle name="常规 2 33" xfId="177"/>
    <cellStyle name="常规 2 38" xfId="264"/>
    <cellStyle name="常规 2 39" xfId="269"/>
    <cellStyle name="常规 2 4" xfId="113"/>
    <cellStyle name="常规 2 4 2" xfId="110"/>
    <cellStyle name="常规 2 40" xfId="267"/>
    <cellStyle name="常规 2 42" xfId="161"/>
    <cellStyle name="常规 2 48" xfId="111"/>
    <cellStyle name="常规 2 5" xfId="176"/>
    <cellStyle name="常规 2 5 3" xfId="234"/>
    <cellStyle name="常规 2 56" xfId="37"/>
    <cellStyle name="常规 2 6" xfId="89"/>
    <cellStyle name="常规 2 6 2" xfId="98"/>
    <cellStyle name="常规 2 6 5" xfId="217"/>
    <cellStyle name="常规 2 7" xfId="35"/>
    <cellStyle name="常规 2 9" xfId="82"/>
    <cellStyle name="常规 2 9 2" xfId="68"/>
    <cellStyle name="常规 2 9 3" xfId="112"/>
    <cellStyle name="常规 2 94" xfId="194"/>
    <cellStyle name="常规 2 95" xfId="193"/>
    <cellStyle name="常规 2 96" xfId="166"/>
    <cellStyle name="常规 2 97" xfId="185"/>
    <cellStyle name="常规 2 98" xfId="200"/>
    <cellStyle name="常规 2 99" xfId="121"/>
    <cellStyle name="常规 20" xfId="164"/>
    <cellStyle name="常规 21" xfId="106"/>
    <cellStyle name="常规 217" xfId="25"/>
    <cellStyle name="常规 218" xfId="27"/>
    <cellStyle name="常规 22" xfId="101"/>
    <cellStyle name="常规 22 2" xfId="75"/>
    <cellStyle name="常规 22 2 2" xfId="65"/>
    <cellStyle name="常规 22 3" xfId="204"/>
    <cellStyle name="常规 23" xfId="81"/>
    <cellStyle name="常规 24" xfId="181"/>
    <cellStyle name="常规 243" xfId="151"/>
    <cellStyle name="常规 25" xfId="74"/>
    <cellStyle name="常规 26" xfId="18"/>
    <cellStyle name="常规 27" xfId="196"/>
    <cellStyle name="常规 28" xfId="293"/>
    <cellStyle name="常规 29" xfId="210"/>
    <cellStyle name="常规 29 3" xfId="248"/>
    <cellStyle name="常规 3" xfId="72"/>
    <cellStyle name="常规 3 12" xfId="156"/>
    <cellStyle name="常规 3 13" xfId="135"/>
    <cellStyle name="常规 3 14" xfId="4"/>
    <cellStyle name="常规 3 14 2" xfId="56"/>
    <cellStyle name="常规 3 14 3" xfId="71"/>
    <cellStyle name="常规 3 17 2" xfId="136"/>
    <cellStyle name="常规 3 17 3" xfId="137"/>
    <cellStyle name="常规 3 2" xfId="167"/>
    <cellStyle name="常规 3 2 4" xfId="219"/>
    <cellStyle name="常规 3 3" xfId="186"/>
    <cellStyle name="常规 3 3 2" xfId="126"/>
    <cellStyle name="常规 3 3 3" xfId="119"/>
    <cellStyle name="常规 3 4" xfId="199"/>
    <cellStyle name="常规 3 5" xfId="120"/>
    <cellStyle name="常规 3 5 2" xfId="122"/>
    <cellStyle name="常规 3 5 3" xfId="118"/>
    <cellStyle name="常规 3 6" xfId="224"/>
    <cellStyle name="常规 3 6 2 2 2" xfId="201"/>
    <cellStyle name="常规 3 7" xfId="266"/>
    <cellStyle name="常规 3 8" xfId="263"/>
    <cellStyle name="常规 3 8 4 2" xfId="39"/>
    <cellStyle name="常规 3 9" xfId="262"/>
    <cellStyle name="常规 30" xfId="73"/>
    <cellStyle name="常规 31" xfId="17"/>
    <cellStyle name="常规 32" xfId="197"/>
    <cellStyle name="常规 33" xfId="292"/>
    <cellStyle name="常规 34" xfId="211"/>
    <cellStyle name="常规 35" xfId="225"/>
    <cellStyle name="常规 36" xfId="213"/>
    <cellStyle name="常规 37" xfId="141"/>
    <cellStyle name="常规 38" xfId="280"/>
    <cellStyle name="常规 39" xfId="2"/>
    <cellStyle name="常规 4" xfId="67"/>
    <cellStyle name="常规 4 14" xfId="15"/>
    <cellStyle name="常规 4 14 2" xfId="154"/>
    <cellStyle name="常规 4 2" xfId="158"/>
    <cellStyle name="常规 4 2 2" xfId="145"/>
    <cellStyle name="常规 4 2 3" xfId="41"/>
    <cellStyle name="常规 4 3" xfId="235"/>
    <cellStyle name="常规 4 4" xfId="144"/>
    <cellStyle name="常规 4 8" xfId="174"/>
    <cellStyle name="常规 40" xfId="226"/>
    <cellStyle name="常规 41" xfId="212"/>
    <cellStyle name="常规 42" xfId="142"/>
    <cellStyle name="常规 43" xfId="281"/>
    <cellStyle name="常规 44" xfId="3"/>
    <cellStyle name="常规 45" xfId="215"/>
    <cellStyle name="常规 46" xfId="291"/>
    <cellStyle name="常规 48" xfId="207"/>
    <cellStyle name="常规 5" xfId="87"/>
    <cellStyle name="常规 5 11" xfId="208"/>
    <cellStyle name="常规 5 4" xfId="163"/>
    <cellStyle name="常规 5 5" xfId="159"/>
    <cellStyle name="常规 5 6" xfId="247"/>
    <cellStyle name="常规 50" xfId="214"/>
    <cellStyle name="常规 51" xfId="290"/>
    <cellStyle name="常规 56" xfId="205"/>
    <cellStyle name="常规 58" xfId="198"/>
    <cellStyle name="常规 59" xfId="188"/>
    <cellStyle name="常规 6" xfId="8"/>
    <cellStyle name="常规 6 2" xfId="147"/>
    <cellStyle name="常规 6 3" xfId="152"/>
    <cellStyle name="常规 6 5" xfId="9"/>
    <cellStyle name="常规 6 6" xfId="95"/>
    <cellStyle name="常规 6 8" xfId="157"/>
    <cellStyle name="常规 64" xfId="187"/>
    <cellStyle name="常规 65" xfId="218"/>
    <cellStyle name="常规 68" xfId="180"/>
    <cellStyle name="常规 68 2" xfId="83"/>
    <cellStyle name="常规 69" xfId="209"/>
    <cellStyle name="常规 7" xfId="66"/>
    <cellStyle name="常规 7 11 2" xfId="10"/>
    <cellStyle name="常规 7 11 3" xfId="96"/>
    <cellStyle name="常规 7 4" xfId="133"/>
    <cellStyle name="常规 7 5 2" xfId="128"/>
    <cellStyle name="常规 7 5 3" xfId="134"/>
    <cellStyle name="常规 7 7 2" xfId="88"/>
    <cellStyle name="常规 7 7 3" xfId="36"/>
    <cellStyle name="常规 7 9 2" xfId="5"/>
    <cellStyle name="常规 7 9 2 4" xfId="129"/>
    <cellStyle name="常规 7 9 3 4" xfId="125"/>
    <cellStyle name="常规 71" xfId="236"/>
    <cellStyle name="常规 75" xfId="13"/>
    <cellStyle name="常规 77 2" xfId="273"/>
    <cellStyle name="常规 79" xfId="155"/>
    <cellStyle name="常规 8" xfId="84"/>
    <cellStyle name="常规 8 2" xfId="21"/>
    <cellStyle name="常规 8 3" xfId="19"/>
    <cellStyle name="常规 81" xfId="14"/>
    <cellStyle name="常规 82" xfId="28"/>
    <cellStyle name="常规 87" xfId="33"/>
    <cellStyle name="常规 88 2 2" xfId="288"/>
    <cellStyle name="常规 89" xfId="48"/>
    <cellStyle name="常规 9" xfId="131"/>
    <cellStyle name="常规 9 2" xfId="124"/>
    <cellStyle name="常规 9 2 2 2" xfId="284"/>
    <cellStyle name="常规 9 4" xfId="228"/>
    <cellStyle name="常规 90" xfId="16"/>
    <cellStyle name="常规 91" xfId="30"/>
    <cellStyle name="常规 92" xfId="32"/>
    <cellStyle name="常规 93" xfId="50"/>
    <cellStyle name="常规 95" xfId="52"/>
    <cellStyle name="常规 96" xfId="53"/>
    <cellStyle name="常规 97" xfId="195"/>
    <cellStyle name="常规 99" xfId="54"/>
    <cellStyle name="货币 2" xfId="86"/>
    <cellStyle name="货币 2 2" xfId="97"/>
    <cellStyle name="样式 1" xfId="1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/2022.6/&#23398;&#29983;&#21517;&#20876;&#65288;2019-2020&#19978;&#26399;&#65289;/10&#26376;8&#26085;/&#23398;&#29983;&#27880;&#20876;&#31807;/2022&#23626;&#23398;&#29983;&#27880;&#20876;&#3180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学生基础信息"/>
      <sheetName val="字典"/>
      <sheetName val="错误信息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4"/>
  <sheetViews>
    <sheetView workbookViewId="0">
      <pane ySplit="6" topLeftCell="A7" activePane="bottomLeft" state="frozen"/>
      <selection pane="bottomLeft" activeCell="D6" sqref="D6"/>
    </sheetView>
  </sheetViews>
  <sheetFormatPr defaultColWidth="8.75" defaultRowHeight="14.25" x14ac:dyDescent="0.15"/>
  <cols>
    <col min="1" max="1" width="9.625" style="75" customWidth="1"/>
    <col min="2" max="2" width="29.125" style="76" customWidth="1"/>
    <col min="3" max="3" width="5.625" style="77" customWidth="1"/>
    <col min="4" max="4" width="5.25" style="77" customWidth="1"/>
    <col min="5" max="6" width="4.375" style="77" customWidth="1"/>
    <col min="7" max="7" width="4.75" style="77" customWidth="1"/>
    <col min="8" max="8" width="4.5" style="76" customWidth="1"/>
    <col min="9" max="9" width="6.625" style="76" customWidth="1"/>
    <col min="10" max="10" width="6.25" style="76" customWidth="1"/>
    <col min="11" max="11" width="6.625" style="76" customWidth="1"/>
    <col min="12" max="12" width="5.625" style="76" customWidth="1"/>
    <col min="13" max="13" width="4.5" style="76" customWidth="1"/>
    <col min="14" max="14" width="4.75" style="76" customWidth="1"/>
    <col min="15" max="15" width="3.75" style="76" customWidth="1"/>
    <col min="16" max="16" width="6.625" style="76" customWidth="1"/>
    <col min="17" max="17" width="7.25" style="78" customWidth="1"/>
    <col min="18" max="18" width="4.75" style="76" customWidth="1"/>
    <col min="19" max="19" width="9.5" style="79" customWidth="1"/>
    <col min="20" max="16384" width="8.75" style="1"/>
  </cols>
  <sheetData>
    <row r="1" spans="1:19" x14ac:dyDescent="0.15">
      <c r="A1" s="75" t="s">
        <v>0</v>
      </c>
    </row>
    <row r="2" spans="1:19" ht="25.5" x14ac:dyDescent="0.15">
      <c r="A2" s="163" t="s">
        <v>1</v>
      </c>
      <c r="B2" s="163"/>
      <c r="C2" s="164"/>
      <c r="D2" s="164"/>
      <c r="E2" s="164"/>
      <c r="F2" s="164"/>
      <c r="G2" s="164"/>
      <c r="H2" s="163"/>
      <c r="I2" s="163"/>
      <c r="J2" s="163"/>
      <c r="K2" s="163"/>
      <c r="L2" s="163"/>
      <c r="M2" s="163"/>
      <c r="N2" s="163"/>
      <c r="O2" s="163"/>
      <c r="P2" s="163"/>
      <c r="Q2" s="165"/>
      <c r="R2" s="163"/>
      <c r="S2" s="166"/>
    </row>
    <row r="3" spans="1:19" ht="21" customHeight="1" x14ac:dyDescent="0.15">
      <c r="A3" s="80" t="s">
        <v>2</v>
      </c>
      <c r="B3" s="81"/>
      <c r="C3" s="82"/>
      <c r="D3" s="82"/>
      <c r="E3" s="82"/>
    </row>
    <row r="4" spans="1:19" s="2" customFormat="1" ht="16.149999999999999" customHeight="1" x14ac:dyDescent="0.15">
      <c r="A4" s="175" t="s">
        <v>3</v>
      </c>
      <c r="B4" s="176" t="s">
        <v>4</v>
      </c>
      <c r="C4" s="167" t="s">
        <v>5</v>
      </c>
      <c r="D4" s="168"/>
      <c r="E4" s="168"/>
      <c r="F4" s="168"/>
      <c r="G4" s="168"/>
      <c r="H4" s="169"/>
      <c r="I4" s="169"/>
      <c r="J4" s="169"/>
      <c r="K4" s="169"/>
      <c r="L4" s="169"/>
      <c r="M4" s="169"/>
      <c r="N4" s="169"/>
      <c r="O4" s="169"/>
      <c r="P4" s="169"/>
      <c r="Q4" s="170"/>
      <c r="R4" s="169"/>
      <c r="S4" s="179" t="s">
        <v>6</v>
      </c>
    </row>
    <row r="5" spans="1:19" s="2" customFormat="1" ht="19.899999999999999" customHeight="1" x14ac:dyDescent="0.15">
      <c r="A5" s="175"/>
      <c r="B5" s="177"/>
      <c r="C5" s="171" t="s">
        <v>7</v>
      </c>
      <c r="D5" s="171" t="s">
        <v>8</v>
      </c>
      <c r="E5" s="171"/>
      <c r="F5" s="171"/>
      <c r="G5" s="172" t="s">
        <v>9</v>
      </c>
      <c r="H5" s="173"/>
      <c r="I5" s="173"/>
      <c r="J5" s="173"/>
      <c r="K5" s="173"/>
      <c r="L5" s="173"/>
      <c r="M5" s="173"/>
      <c r="N5" s="173"/>
      <c r="O5" s="173"/>
      <c r="P5" s="173"/>
      <c r="Q5" s="174"/>
      <c r="R5" s="173"/>
      <c r="S5" s="180"/>
    </row>
    <row r="6" spans="1:19" s="2" customFormat="1" ht="50.1" customHeight="1" x14ac:dyDescent="0.15">
      <c r="A6" s="175"/>
      <c r="B6" s="178"/>
      <c r="C6" s="171"/>
      <c r="D6" s="83" t="s">
        <v>10</v>
      </c>
      <c r="E6" s="83" t="s">
        <v>11</v>
      </c>
      <c r="F6" s="83" t="s">
        <v>12</v>
      </c>
      <c r="G6" s="83" t="s">
        <v>10</v>
      </c>
      <c r="H6" s="84" t="s">
        <v>13</v>
      </c>
      <c r="I6" s="84" t="s">
        <v>14</v>
      </c>
      <c r="J6" s="84" t="s">
        <v>15</v>
      </c>
      <c r="K6" s="84" t="s">
        <v>16</v>
      </c>
      <c r="L6" s="84" t="s">
        <v>17</v>
      </c>
      <c r="M6" s="84" t="s">
        <v>18</v>
      </c>
      <c r="N6" s="84" t="s">
        <v>19</v>
      </c>
      <c r="O6" s="84" t="s">
        <v>20</v>
      </c>
      <c r="P6" s="84" t="s">
        <v>21</v>
      </c>
      <c r="Q6" s="154" t="s">
        <v>22</v>
      </c>
      <c r="R6" s="84" t="s">
        <v>23</v>
      </c>
      <c r="S6" s="181"/>
    </row>
    <row r="7" spans="1:19" s="73" customFormat="1" ht="21" customHeight="1" x14ac:dyDescent="0.15">
      <c r="A7" s="85">
        <v>119009</v>
      </c>
      <c r="B7" s="86" t="s">
        <v>24</v>
      </c>
      <c r="C7" s="87">
        <f t="shared" ref="C7:C54" si="0">G7</f>
        <v>169</v>
      </c>
      <c r="D7" s="87">
        <f t="shared" ref="D7:D54" si="1">E7+F7</f>
        <v>169</v>
      </c>
      <c r="E7" s="88">
        <v>28</v>
      </c>
      <c r="F7" s="88">
        <v>141</v>
      </c>
      <c r="G7" s="87">
        <f t="shared" ref="G7:G25" si="2">H7+I7+J7+K7+L7+M7+N7+O7+P7+Q7+R7</f>
        <v>169</v>
      </c>
      <c r="H7" s="89">
        <v>51</v>
      </c>
      <c r="I7" s="145"/>
      <c r="J7" s="145">
        <v>1</v>
      </c>
      <c r="K7" s="145">
        <v>2</v>
      </c>
      <c r="L7" s="145">
        <v>51</v>
      </c>
      <c r="M7" s="145">
        <v>1</v>
      </c>
      <c r="N7" s="145">
        <v>1</v>
      </c>
      <c r="O7" s="145"/>
      <c r="P7" s="145">
        <v>2</v>
      </c>
      <c r="Q7" s="155">
        <v>16</v>
      </c>
      <c r="R7" s="145">
        <v>44</v>
      </c>
      <c r="S7" s="156">
        <f t="shared" ref="S7:S29" si="3">(H7+I7+J7+K7+L7+M7+N7+O7+P7+Q7+R7)*625</f>
        <v>105625</v>
      </c>
    </row>
    <row r="8" spans="1:19" s="73" customFormat="1" ht="21" customHeight="1" x14ac:dyDescent="0.15">
      <c r="A8" s="85">
        <v>119010</v>
      </c>
      <c r="B8" s="12" t="s">
        <v>25</v>
      </c>
      <c r="C8" s="87">
        <f t="shared" si="0"/>
        <v>138</v>
      </c>
      <c r="D8" s="87">
        <f t="shared" si="1"/>
        <v>138</v>
      </c>
      <c r="E8" s="90">
        <v>9</v>
      </c>
      <c r="F8" s="90">
        <v>129</v>
      </c>
      <c r="G8" s="87">
        <f t="shared" si="2"/>
        <v>138</v>
      </c>
      <c r="H8" s="91">
        <v>52</v>
      </c>
      <c r="I8" s="91"/>
      <c r="J8" s="91">
        <v>2</v>
      </c>
      <c r="K8" s="91"/>
      <c r="L8" s="91">
        <v>32</v>
      </c>
      <c r="M8" s="91">
        <v>1</v>
      </c>
      <c r="N8" s="91">
        <v>1</v>
      </c>
      <c r="O8" s="91"/>
      <c r="P8" s="91"/>
      <c r="Q8" s="126">
        <v>17</v>
      </c>
      <c r="R8" s="91">
        <v>33</v>
      </c>
      <c r="S8" s="156">
        <f t="shared" si="3"/>
        <v>86250</v>
      </c>
    </row>
    <row r="9" spans="1:19" s="73" customFormat="1" ht="21" customHeight="1" x14ac:dyDescent="0.15">
      <c r="A9" s="85">
        <v>119011</v>
      </c>
      <c r="B9" s="12" t="s">
        <v>26</v>
      </c>
      <c r="C9" s="87">
        <f t="shared" si="0"/>
        <v>259</v>
      </c>
      <c r="D9" s="87">
        <f t="shared" si="1"/>
        <v>259</v>
      </c>
      <c r="E9" s="90">
        <v>20</v>
      </c>
      <c r="F9" s="90">
        <v>239</v>
      </c>
      <c r="G9" s="87">
        <f t="shared" si="2"/>
        <v>259</v>
      </c>
      <c r="H9" s="92">
        <v>102</v>
      </c>
      <c r="I9" s="92"/>
      <c r="J9" s="92">
        <v>3</v>
      </c>
      <c r="K9" s="92"/>
      <c r="L9" s="92">
        <v>88</v>
      </c>
      <c r="M9" s="92">
        <v>2</v>
      </c>
      <c r="N9" s="92">
        <v>2</v>
      </c>
      <c r="O9" s="92"/>
      <c r="P9" s="92">
        <v>1</v>
      </c>
      <c r="Q9" s="126">
        <v>26</v>
      </c>
      <c r="R9" s="92">
        <v>35</v>
      </c>
      <c r="S9" s="156">
        <f t="shared" si="3"/>
        <v>161875</v>
      </c>
    </row>
    <row r="10" spans="1:19" s="73" customFormat="1" ht="21" customHeight="1" x14ac:dyDescent="0.15">
      <c r="A10" s="85">
        <v>119012</v>
      </c>
      <c r="B10" s="93" t="s">
        <v>27</v>
      </c>
      <c r="C10" s="87">
        <f t="shared" si="0"/>
        <v>770</v>
      </c>
      <c r="D10" s="87">
        <f t="shared" si="1"/>
        <v>770</v>
      </c>
      <c r="E10" s="94">
        <v>7</v>
      </c>
      <c r="F10" s="95">
        <v>763</v>
      </c>
      <c r="G10" s="87">
        <f t="shared" si="2"/>
        <v>770</v>
      </c>
      <c r="H10" s="96">
        <v>306</v>
      </c>
      <c r="I10" s="96">
        <v>7</v>
      </c>
      <c r="J10" s="96">
        <v>2</v>
      </c>
      <c r="K10" s="96"/>
      <c r="L10" s="96">
        <v>140</v>
      </c>
      <c r="M10" s="96">
        <v>9</v>
      </c>
      <c r="N10" s="96"/>
      <c r="O10" s="96"/>
      <c r="P10" s="96"/>
      <c r="Q10" s="146">
        <v>111</v>
      </c>
      <c r="R10" s="96">
        <v>195</v>
      </c>
      <c r="S10" s="156">
        <f t="shared" si="3"/>
        <v>481250</v>
      </c>
    </row>
    <row r="11" spans="1:19" s="73" customFormat="1" ht="21" customHeight="1" x14ac:dyDescent="0.15">
      <c r="A11" s="85">
        <v>119013</v>
      </c>
      <c r="B11" s="65" t="s">
        <v>28</v>
      </c>
      <c r="C11" s="87">
        <f t="shared" si="0"/>
        <v>214</v>
      </c>
      <c r="D11" s="87">
        <f t="shared" si="1"/>
        <v>214</v>
      </c>
      <c r="E11" s="97">
        <v>1</v>
      </c>
      <c r="F11" s="90">
        <v>213</v>
      </c>
      <c r="G11" s="87">
        <f t="shared" si="2"/>
        <v>214</v>
      </c>
      <c r="H11" s="98">
        <v>73</v>
      </c>
      <c r="I11" s="98">
        <v>2</v>
      </c>
      <c r="J11" s="98">
        <v>6</v>
      </c>
      <c r="K11" s="98"/>
      <c r="L11" s="98">
        <v>69</v>
      </c>
      <c r="M11" s="98">
        <v>1</v>
      </c>
      <c r="N11" s="98"/>
      <c r="O11" s="98"/>
      <c r="P11" s="104">
        <v>2</v>
      </c>
      <c r="Q11" s="157">
        <v>29</v>
      </c>
      <c r="R11" s="104">
        <v>32</v>
      </c>
      <c r="S11" s="156">
        <f t="shared" si="3"/>
        <v>133750</v>
      </c>
    </row>
    <row r="12" spans="1:19" s="74" customFormat="1" ht="21" customHeight="1" x14ac:dyDescent="0.15">
      <c r="A12" s="85">
        <v>119015</v>
      </c>
      <c r="B12" s="99" t="s">
        <v>29</v>
      </c>
      <c r="C12" s="87">
        <f t="shared" si="0"/>
        <v>202</v>
      </c>
      <c r="D12" s="87">
        <f t="shared" si="1"/>
        <v>202</v>
      </c>
      <c r="E12" s="100">
        <v>23</v>
      </c>
      <c r="F12" s="100">
        <v>179</v>
      </c>
      <c r="G12" s="101">
        <f t="shared" si="2"/>
        <v>202</v>
      </c>
      <c r="H12" s="102">
        <v>53</v>
      </c>
      <c r="I12" s="102"/>
      <c r="J12" s="102">
        <v>4</v>
      </c>
      <c r="K12" s="146"/>
      <c r="L12" s="146">
        <v>62</v>
      </c>
      <c r="M12" s="146"/>
      <c r="N12" s="146">
        <v>3</v>
      </c>
      <c r="O12" s="146"/>
      <c r="P12" s="146">
        <v>1</v>
      </c>
      <c r="Q12" s="146">
        <v>39</v>
      </c>
      <c r="R12" s="146">
        <v>40</v>
      </c>
      <c r="S12" s="156">
        <f t="shared" si="3"/>
        <v>126250</v>
      </c>
    </row>
    <row r="13" spans="1:19" s="74" customFormat="1" ht="21" customHeight="1" x14ac:dyDescent="0.15">
      <c r="A13" s="85">
        <v>119016</v>
      </c>
      <c r="B13" s="93" t="s">
        <v>30</v>
      </c>
      <c r="C13" s="87">
        <f t="shared" si="0"/>
        <v>282</v>
      </c>
      <c r="D13" s="87">
        <f t="shared" si="1"/>
        <v>282</v>
      </c>
      <c r="E13" s="103">
        <v>4</v>
      </c>
      <c r="F13" s="90">
        <v>278</v>
      </c>
      <c r="G13" s="87">
        <f t="shared" si="2"/>
        <v>282</v>
      </c>
      <c r="H13" s="104">
        <v>93</v>
      </c>
      <c r="I13" s="104">
        <v>3</v>
      </c>
      <c r="J13" s="104"/>
      <c r="K13" s="104"/>
      <c r="L13" s="104">
        <v>81</v>
      </c>
      <c r="M13" s="104">
        <v>4</v>
      </c>
      <c r="N13" s="104">
        <v>3</v>
      </c>
      <c r="O13" s="104"/>
      <c r="P13" s="104"/>
      <c r="Q13" s="157">
        <v>30</v>
      </c>
      <c r="R13" s="104">
        <v>68</v>
      </c>
      <c r="S13" s="156">
        <f t="shared" si="3"/>
        <v>176250</v>
      </c>
    </row>
    <row r="14" spans="1:19" s="73" customFormat="1" ht="21" customHeight="1" x14ac:dyDescent="0.15">
      <c r="A14" s="85">
        <v>119018</v>
      </c>
      <c r="B14" s="65" t="s">
        <v>31</v>
      </c>
      <c r="C14" s="87">
        <f t="shared" si="0"/>
        <v>183</v>
      </c>
      <c r="D14" s="87">
        <f t="shared" si="1"/>
        <v>183</v>
      </c>
      <c r="E14" s="103">
        <v>4</v>
      </c>
      <c r="F14" s="95">
        <v>179</v>
      </c>
      <c r="G14" s="87">
        <f t="shared" si="2"/>
        <v>183</v>
      </c>
      <c r="H14" s="104">
        <v>76</v>
      </c>
      <c r="I14" s="104">
        <v>1</v>
      </c>
      <c r="J14" s="104">
        <v>1</v>
      </c>
      <c r="K14" s="104"/>
      <c r="L14" s="104">
        <v>68</v>
      </c>
      <c r="M14" s="104">
        <v>2</v>
      </c>
      <c r="N14" s="104">
        <v>1</v>
      </c>
      <c r="O14" s="104"/>
      <c r="P14" s="104"/>
      <c r="Q14" s="157">
        <v>23</v>
      </c>
      <c r="R14" s="104">
        <v>11</v>
      </c>
      <c r="S14" s="156">
        <f t="shared" si="3"/>
        <v>114375</v>
      </c>
    </row>
    <row r="15" spans="1:19" s="73" customFormat="1" ht="21" customHeight="1" x14ac:dyDescent="0.15">
      <c r="A15" s="85">
        <v>119019</v>
      </c>
      <c r="B15" s="93" t="s">
        <v>32</v>
      </c>
      <c r="C15" s="87">
        <f t="shared" si="0"/>
        <v>186</v>
      </c>
      <c r="D15" s="87">
        <f t="shared" si="1"/>
        <v>186</v>
      </c>
      <c r="E15" s="103">
        <v>11</v>
      </c>
      <c r="F15" s="95">
        <v>175</v>
      </c>
      <c r="G15" s="87">
        <f t="shared" si="2"/>
        <v>186</v>
      </c>
      <c r="H15" s="96">
        <v>14</v>
      </c>
      <c r="I15" s="104">
        <v>4</v>
      </c>
      <c r="J15" s="96"/>
      <c r="K15" s="96"/>
      <c r="L15" s="96">
        <v>53</v>
      </c>
      <c r="M15" s="96"/>
      <c r="N15" s="96">
        <v>2</v>
      </c>
      <c r="O15" s="96"/>
      <c r="P15" s="96"/>
      <c r="Q15" s="157">
        <v>23</v>
      </c>
      <c r="R15" s="96">
        <v>90</v>
      </c>
      <c r="S15" s="156">
        <f t="shared" si="3"/>
        <v>116250</v>
      </c>
    </row>
    <row r="16" spans="1:19" s="73" customFormat="1" ht="21" customHeight="1" x14ac:dyDescent="0.15">
      <c r="A16" s="85">
        <v>119020</v>
      </c>
      <c r="B16" s="65" t="s">
        <v>33</v>
      </c>
      <c r="C16" s="87">
        <f t="shared" si="0"/>
        <v>128</v>
      </c>
      <c r="D16" s="87">
        <f t="shared" si="1"/>
        <v>128</v>
      </c>
      <c r="E16" s="97">
        <v>4</v>
      </c>
      <c r="F16" s="90">
        <v>124</v>
      </c>
      <c r="G16" s="87">
        <f t="shared" si="2"/>
        <v>128</v>
      </c>
      <c r="H16" s="92">
        <v>41</v>
      </c>
      <c r="I16" s="115">
        <v>1</v>
      </c>
      <c r="J16" s="115"/>
      <c r="K16" s="115"/>
      <c r="L16" s="92">
        <v>33</v>
      </c>
      <c r="M16" s="115">
        <v>1</v>
      </c>
      <c r="N16" s="115"/>
      <c r="O16" s="115"/>
      <c r="P16" s="115"/>
      <c r="Q16" s="158">
        <v>21</v>
      </c>
      <c r="R16" s="115">
        <v>31</v>
      </c>
      <c r="S16" s="156">
        <f t="shared" si="3"/>
        <v>80000</v>
      </c>
    </row>
    <row r="17" spans="1:19" s="73" customFormat="1" ht="21" customHeight="1" x14ac:dyDescent="0.15">
      <c r="A17" s="85">
        <v>119021</v>
      </c>
      <c r="B17" s="32" t="s">
        <v>34</v>
      </c>
      <c r="C17" s="87">
        <f t="shared" si="0"/>
        <v>91</v>
      </c>
      <c r="D17" s="87">
        <f t="shared" si="1"/>
        <v>91</v>
      </c>
      <c r="E17" s="103">
        <v>1</v>
      </c>
      <c r="F17" s="95">
        <v>90</v>
      </c>
      <c r="G17" s="87">
        <f t="shared" si="2"/>
        <v>91</v>
      </c>
      <c r="H17" s="104">
        <v>34</v>
      </c>
      <c r="I17" s="104"/>
      <c r="J17" s="104">
        <v>1</v>
      </c>
      <c r="K17" s="104"/>
      <c r="L17" s="104">
        <v>21</v>
      </c>
      <c r="M17" s="104">
        <v>1</v>
      </c>
      <c r="N17" s="104"/>
      <c r="O17" s="104"/>
      <c r="P17" s="104"/>
      <c r="Q17" s="157">
        <v>11</v>
      </c>
      <c r="R17" s="104">
        <v>23</v>
      </c>
      <c r="S17" s="156">
        <f t="shared" si="3"/>
        <v>56875</v>
      </c>
    </row>
    <row r="18" spans="1:19" s="73" customFormat="1" ht="21" customHeight="1" x14ac:dyDescent="0.15">
      <c r="A18" s="85">
        <v>119022</v>
      </c>
      <c r="B18" s="93" t="s">
        <v>35</v>
      </c>
      <c r="C18" s="87">
        <f t="shared" si="0"/>
        <v>48</v>
      </c>
      <c r="D18" s="87">
        <f t="shared" si="1"/>
        <v>48</v>
      </c>
      <c r="E18" s="103">
        <v>20</v>
      </c>
      <c r="F18" s="95">
        <v>28</v>
      </c>
      <c r="G18" s="87">
        <f t="shared" si="2"/>
        <v>48</v>
      </c>
      <c r="H18" s="104">
        <v>11</v>
      </c>
      <c r="I18" s="104"/>
      <c r="J18" s="104"/>
      <c r="K18" s="104"/>
      <c r="L18" s="104">
        <v>15</v>
      </c>
      <c r="M18" s="104">
        <v>1</v>
      </c>
      <c r="N18" s="104">
        <v>2</v>
      </c>
      <c r="O18" s="104"/>
      <c r="P18" s="104"/>
      <c r="Q18" s="157">
        <v>10</v>
      </c>
      <c r="R18" s="104">
        <v>9</v>
      </c>
      <c r="S18" s="156">
        <f t="shared" si="3"/>
        <v>30000</v>
      </c>
    </row>
    <row r="19" spans="1:19" s="73" customFormat="1" ht="21" customHeight="1" x14ac:dyDescent="0.15">
      <c r="A19" s="85">
        <v>119023</v>
      </c>
      <c r="B19" s="105" t="s">
        <v>36</v>
      </c>
      <c r="C19" s="87">
        <f t="shared" si="0"/>
        <v>253</v>
      </c>
      <c r="D19" s="87">
        <f t="shared" si="1"/>
        <v>253</v>
      </c>
      <c r="E19" s="106"/>
      <c r="F19" s="107">
        <v>253</v>
      </c>
      <c r="G19" s="87">
        <f t="shared" si="2"/>
        <v>253</v>
      </c>
      <c r="H19" s="108">
        <v>99</v>
      </c>
      <c r="I19" s="108"/>
      <c r="J19" s="108"/>
      <c r="K19" s="108"/>
      <c r="L19" s="108">
        <v>68</v>
      </c>
      <c r="M19" s="108">
        <v>6</v>
      </c>
      <c r="N19" s="108"/>
      <c r="O19" s="108"/>
      <c r="P19" s="108">
        <v>3</v>
      </c>
      <c r="Q19" s="159">
        <v>42</v>
      </c>
      <c r="R19" s="160">
        <v>35</v>
      </c>
      <c r="S19" s="156">
        <f t="shared" si="3"/>
        <v>158125</v>
      </c>
    </row>
    <row r="20" spans="1:19" s="73" customFormat="1" ht="21" customHeight="1" x14ac:dyDescent="0.15">
      <c r="A20" s="85">
        <v>119024</v>
      </c>
      <c r="B20" s="109" t="s">
        <v>37</v>
      </c>
      <c r="C20" s="87">
        <f t="shared" si="0"/>
        <v>77</v>
      </c>
      <c r="D20" s="87">
        <f t="shared" si="1"/>
        <v>77</v>
      </c>
      <c r="E20" s="97">
        <v>2</v>
      </c>
      <c r="F20" s="90">
        <v>75</v>
      </c>
      <c r="G20" s="87">
        <f t="shared" si="2"/>
        <v>77</v>
      </c>
      <c r="H20" s="92">
        <v>17</v>
      </c>
      <c r="I20" s="92">
        <v>1</v>
      </c>
      <c r="J20" s="92">
        <v>2</v>
      </c>
      <c r="K20" s="92"/>
      <c r="L20" s="92">
        <v>11</v>
      </c>
      <c r="M20" s="92"/>
      <c r="N20" s="92"/>
      <c r="O20" s="92"/>
      <c r="P20" s="92"/>
      <c r="Q20" s="157">
        <v>10</v>
      </c>
      <c r="R20" s="92">
        <v>36</v>
      </c>
      <c r="S20" s="156">
        <f t="shared" si="3"/>
        <v>48125</v>
      </c>
    </row>
    <row r="21" spans="1:19" s="74" customFormat="1" ht="21" customHeight="1" x14ac:dyDescent="0.15">
      <c r="A21" s="85">
        <v>119025</v>
      </c>
      <c r="B21" s="93" t="s">
        <v>38</v>
      </c>
      <c r="C21" s="87">
        <f t="shared" si="0"/>
        <v>177</v>
      </c>
      <c r="D21" s="87">
        <f t="shared" si="1"/>
        <v>177</v>
      </c>
      <c r="E21" s="103">
        <v>3</v>
      </c>
      <c r="F21" s="90">
        <v>174</v>
      </c>
      <c r="G21" s="87">
        <f t="shared" si="2"/>
        <v>177</v>
      </c>
      <c r="H21" s="104">
        <v>59</v>
      </c>
      <c r="I21" s="104"/>
      <c r="J21" s="104">
        <v>1</v>
      </c>
      <c r="K21" s="104"/>
      <c r="L21" s="104">
        <v>44</v>
      </c>
      <c r="M21" s="104"/>
      <c r="N21" s="104"/>
      <c r="O21" s="104"/>
      <c r="P21" s="104"/>
      <c r="Q21" s="157">
        <v>33</v>
      </c>
      <c r="R21" s="104">
        <v>40</v>
      </c>
      <c r="S21" s="156">
        <f t="shared" si="3"/>
        <v>110625</v>
      </c>
    </row>
    <row r="22" spans="1:19" s="73" customFormat="1" ht="21" customHeight="1" x14ac:dyDescent="0.15">
      <c r="A22" s="85">
        <v>119026</v>
      </c>
      <c r="B22" s="38" t="s">
        <v>39</v>
      </c>
      <c r="C22" s="87">
        <f t="shared" si="0"/>
        <v>128</v>
      </c>
      <c r="D22" s="87">
        <f t="shared" si="1"/>
        <v>128</v>
      </c>
      <c r="E22" s="110">
        <v>4</v>
      </c>
      <c r="F22" s="110">
        <v>124</v>
      </c>
      <c r="G22" s="87">
        <f t="shared" si="2"/>
        <v>128</v>
      </c>
      <c r="H22" s="104">
        <v>46</v>
      </c>
      <c r="I22" s="104">
        <v>1</v>
      </c>
      <c r="J22" s="104"/>
      <c r="K22" s="104"/>
      <c r="L22" s="104">
        <v>47</v>
      </c>
      <c r="M22" s="104"/>
      <c r="N22" s="104"/>
      <c r="O22" s="104"/>
      <c r="P22" s="104"/>
      <c r="Q22" s="157">
        <v>15</v>
      </c>
      <c r="R22" s="104">
        <v>19</v>
      </c>
      <c r="S22" s="156">
        <f t="shared" si="3"/>
        <v>80000</v>
      </c>
    </row>
    <row r="23" spans="1:19" s="73" customFormat="1" ht="21" customHeight="1" x14ac:dyDescent="0.15">
      <c r="A23" s="85">
        <v>119027</v>
      </c>
      <c r="B23" s="65" t="s">
        <v>40</v>
      </c>
      <c r="C23" s="87">
        <f t="shared" si="0"/>
        <v>76</v>
      </c>
      <c r="D23" s="87">
        <f t="shared" si="1"/>
        <v>76</v>
      </c>
      <c r="E23" s="111">
        <v>3</v>
      </c>
      <c r="F23" s="112">
        <v>73</v>
      </c>
      <c r="G23" s="87">
        <f t="shared" si="2"/>
        <v>76</v>
      </c>
      <c r="H23" s="113">
        <v>28</v>
      </c>
      <c r="I23" s="115">
        <v>1</v>
      </c>
      <c r="J23" s="113"/>
      <c r="K23" s="113"/>
      <c r="L23" s="113">
        <v>18</v>
      </c>
      <c r="M23" s="113"/>
      <c r="N23" s="113"/>
      <c r="O23" s="113"/>
      <c r="P23" s="115">
        <v>1</v>
      </c>
      <c r="Q23" s="126">
        <v>22</v>
      </c>
      <c r="R23" s="115">
        <v>6</v>
      </c>
      <c r="S23" s="156">
        <f t="shared" si="3"/>
        <v>47500</v>
      </c>
    </row>
    <row r="24" spans="1:19" s="73" customFormat="1" ht="21" customHeight="1" x14ac:dyDescent="0.15">
      <c r="A24" s="85">
        <v>119028</v>
      </c>
      <c r="B24" s="65" t="s">
        <v>41</v>
      </c>
      <c r="C24" s="87">
        <f t="shared" si="0"/>
        <v>220</v>
      </c>
      <c r="D24" s="87">
        <f t="shared" si="1"/>
        <v>220</v>
      </c>
      <c r="E24" s="114">
        <v>1</v>
      </c>
      <c r="F24" s="90">
        <v>219</v>
      </c>
      <c r="G24" s="87">
        <f t="shared" si="2"/>
        <v>220</v>
      </c>
      <c r="H24" s="115">
        <v>72</v>
      </c>
      <c r="I24" s="115">
        <v>2</v>
      </c>
      <c r="J24" s="115">
        <v>3</v>
      </c>
      <c r="K24" s="115"/>
      <c r="L24" s="115">
        <v>71</v>
      </c>
      <c r="M24" s="115"/>
      <c r="N24" s="115"/>
      <c r="O24" s="115"/>
      <c r="P24" s="115">
        <v>3</v>
      </c>
      <c r="Q24" s="126">
        <v>44</v>
      </c>
      <c r="R24" s="115">
        <v>25</v>
      </c>
      <c r="S24" s="156">
        <f t="shared" si="3"/>
        <v>137500</v>
      </c>
    </row>
    <row r="25" spans="1:19" s="73" customFormat="1" ht="21" customHeight="1" x14ac:dyDescent="0.15">
      <c r="A25" s="85">
        <v>119029</v>
      </c>
      <c r="B25" s="93" t="s">
        <v>42</v>
      </c>
      <c r="C25" s="87">
        <f t="shared" si="0"/>
        <v>349</v>
      </c>
      <c r="D25" s="87">
        <f t="shared" si="1"/>
        <v>349</v>
      </c>
      <c r="E25" s="87">
        <v>33</v>
      </c>
      <c r="F25" s="95">
        <v>316</v>
      </c>
      <c r="G25" s="87">
        <f t="shared" si="2"/>
        <v>349</v>
      </c>
      <c r="H25" s="104">
        <v>78</v>
      </c>
      <c r="I25" s="104">
        <v>2</v>
      </c>
      <c r="J25" s="104">
        <v>1</v>
      </c>
      <c r="K25" s="104"/>
      <c r="L25" s="104">
        <v>101</v>
      </c>
      <c r="M25" s="104">
        <v>1</v>
      </c>
      <c r="N25" s="104">
        <v>2</v>
      </c>
      <c r="O25" s="104"/>
      <c r="P25" s="104"/>
      <c r="Q25" s="157">
        <v>72</v>
      </c>
      <c r="R25" s="104">
        <v>92</v>
      </c>
      <c r="S25" s="156">
        <f t="shared" si="3"/>
        <v>218125</v>
      </c>
    </row>
    <row r="26" spans="1:19" s="73" customFormat="1" ht="21" customHeight="1" x14ac:dyDescent="0.15">
      <c r="A26" s="85">
        <v>119030</v>
      </c>
      <c r="B26" s="116" t="s">
        <v>43</v>
      </c>
      <c r="C26" s="87">
        <f t="shared" si="0"/>
        <v>230</v>
      </c>
      <c r="D26" s="87">
        <f t="shared" si="1"/>
        <v>230</v>
      </c>
      <c r="E26" s="97">
        <v>4</v>
      </c>
      <c r="F26" s="90">
        <v>226</v>
      </c>
      <c r="G26" s="87">
        <v>230</v>
      </c>
      <c r="H26" s="92">
        <v>52</v>
      </c>
      <c r="I26" s="115">
        <v>2</v>
      </c>
      <c r="J26" s="115">
        <v>2</v>
      </c>
      <c r="K26" s="115">
        <v>0</v>
      </c>
      <c r="L26" s="92">
        <v>49</v>
      </c>
      <c r="M26" s="115">
        <v>0</v>
      </c>
      <c r="N26" s="115">
        <v>0</v>
      </c>
      <c r="O26" s="115">
        <v>0</v>
      </c>
      <c r="P26" s="115">
        <v>1</v>
      </c>
      <c r="Q26" s="126">
        <v>51</v>
      </c>
      <c r="R26" s="92">
        <v>73</v>
      </c>
      <c r="S26" s="156">
        <f t="shared" si="3"/>
        <v>143750</v>
      </c>
    </row>
    <row r="27" spans="1:19" s="73" customFormat="1" ht="21" customHeight="1" x14ac:dyDescent="0.15">
      <c r="A27" s="85">
        <v>119031</v>
      </c>
      <c r="B27" s="117" t="s">
        <v>44</v>
      </c>
      <c r="C27" s="87">
        <f t="shared" si="0"/>
        <v>61</v>
      </c>
      <c r="D27" s="87">
        <f t="shared" si="1"/>
        <v>61</v>
      </c>
      <c r="E27" s="90">
        <v>15</v>
      </c>
      <c r="F27" s="95">
        <v>46</v>
      </c>
      <c r="G27" s="87">
        <f t="shared" ref="G27:G31" si="4">H27+I27+J27+K27+L27+M27+N27+O27+P27+Q27+R27</f>
        <v>61</v>
      </c>
      <c r="H27" s="104">
        <v>13</v>
      </c>
      <c r="I27" s="104"/>
      <c r="J27" s="104"/>
      <c r="K27" s="104"/>
      <c r="L27" s="147">
        <v>13</v>
      </c>
      <c r="M27" s="147"/>
      <c r="N27" s="147"/>
      <c r="O27" s="147"/>
      <c r="P27" s="147"/>
      <c r="Q27" s="157">
        <v>10</v>
      </c>
      <c r="R27" s="147">
        <v>25</v>
      </c>
      <c r="S27" s="156">
        <f t="shared" si="3"/>
        <v>38125</v>
      </c>
    </row>
    <row r="28" spans="1:19" s="74" customFormat="1" ht="21" customHeight="1" x14ac:dyDescent="0.15">
      <c r="A28" s="85">
        <v>119032</v>
      </c>
      <c r="B28" s="109" t="s">
        <v>45</v>
      </c>
      <c r="C28" s="87">
        <f t="shared" si="0"/>
        <v>67</v>
      </c>
      <c r="D28" s="87">
        <f t="shared" si="1"/>
        <v>67</v>
      </c>
      <c r="E28" s="118">
        <v>17</v>
      </c>
      <c r="F28" s="95">
        <v>50</v>
      </c>
      <c r="G28" s="87">
        <v>67</v>
      </c>
      <c r="H28" s="119">
        <v>10</v>
      </c>
      <c r="I28" s="115"/>
      <c r="J28" s="148"/>
      <c r="K28" s="115"/>
      <c r="L28" s="149">
        <v>14</v>
      </c>
      <c r="M28" s="149">
        <v>1</v>
      </c>
      <c r="N28" s="149">
        <v>1</v>
      </c>
      <c r="O28" s="149"/>
      <c r="P28" s="149"/>
      <c r="Q28" s="126"/>
      <c r="R28" s="149">
        <v>41</v>
      </c>
      <c r="S28" s="156">
        <f t="shared" si="3"/>
        <v>41875</v>
      </c>
    </row>
    <row r="29" spans="1:19" s="73" customFormat="1" ht="21" customHeight="1" x14ac:dyDescent="0.15">
      <c r="A29" s="85">
        <v>119033</v>
      </c>
      <c r="B29" s="65" t="s">
        <v>46</v>
      </c>
      <c r="C29" s="87">
        <f t="shared" si="0"/>
        <v>76</v>
      </c>
      <c r="D29" s="87">
        <f t="shared" si="1"/>
        <v>76</v>
      </c>
      <c r="E29" s="120">
        <v>36</v>
      </c>
      <c r="F29" s="95">
        <v>40</v>
      </c>
      <c r="G29" s="87">
        <f t="shared" si="4"/>
        <v>76</v>
      </c>
      <c r="H29" s="115">
        <v>9</v>
      </c>
      <c r="I29" s="115">
        <v>1</v>
      </c>
      <c r="J29" s="115"/>
      <c r="K29" s="115"/>
      <c r="L29" s="149">
        <v>15</v>
      </c>
      <c r="M29" s="149">
        <v>1</v>
      </c>
      <c r="N29" s="149"/>
      <c r="O29" s="149"/>
      <c r="P29" s="149">
        <v>1</v>
      </c>
      <c r="Q29" s="126">
        <v>18</v>
      </c>
      <c r="R29" s="115">
        <v>31</v>
      </c>
      <c r="S29" s="156">
        <f t="shared" si="3"/>
        <v>47500</v>
      </c>
    </row>
    <row r="30" spans="1:19" s="73" customFormat="1" ht="21" customHeight="1" x14ac:dyDescent="0.15">
      <c r="A30" s="85">
        <v>119061</v>
      </c>
      <c r="B30" s="93" t="s">
        <v>47</v>
      </c>
      <c r="C30" s="87">
        <f t="shared" si="0"/>
        <v>64</v>
      </c>
      <c r="D30" s="87">
        <f t="shared" si="1"/>
        <v>64</v>
      </c>
      <c r="E30" s="103">
        <v>2</v>
      </c>
      <c r="F30" s="90">
        <v>62</v>
      </c>
      <c r="G30" s="87">
        <f t="shared" si="4"/>
        <v>64</v>
      </c>
      <c r="H30" s="104">
        <v>18</v>
      </c>
      <c r="I30" s="104"/>
      <c r="J30" s="104"/>
      <c r="K30" s="104"/>
      <c r="L30" s="104">
        <v>18</v>
      </c>
      <c r="M30" s="104">
        <v>2</v>
      </c>
      <c r="N30" s="104">
        <v>1</v>
      </c>
      <c r="O30" s="104"/>
      <c r="P30" s="104"/>
      <c r="Q30" s="157">
        <v>15</v>
      </c>
      <c r="R30" s="104">
        <v>10</v>
      </c>
      <c r="S30" s="156">
        <f t="shared" ref="S30:S34" si="5">(H30+I30+J30+K30+L30+M30+N30+O30+P30+Q30+R30)*500</f>
        <v>32000</v>
      </c>
    </row>
    <row r="31" spans="1:19" s="73" customFormat="1" ht="21" customHeight="1" x14ac:dyDescent="0.15">
      <c r="A31" s="85">
        <v>119063</v>
      </c>
      <c r="B31" s="12" t="s">
        <v>48</v>
      </c>
      <c r="C31" s="87">
        <f t="shared" si="0"/>
        <v>59</v>
      </c>
      <c r="D31" s="87">
        <f t="shared" si="1"/>
        <v>59</v>
      </c>
      <c r="E31" s="121">
        <v>2</v>
      </c>
      <c r="F31" s="121">
        <v>57</v>
      </c>
      <c r="G31" s="87">
        <f t="shared" si="4"/>
        <v>59</v>
      </c>
      <c r="H31" s="122">
        <v>15</v>
      </c>
      <c r="I31" s="122"/>
      <c r="J31" s="122">
        <v>3</v>
      </c>
      <c r="K31" s="122"/>
      <c r="L31" s="122">
        <v>28</v>
      </c>
      <c r="M31" s="122">
        <v>1</v>
      </c>
      <c r="N31" s="122"/>
      <c r="O31" s="122"/>
      <c r="P31" s="122"/>
      <c r="Q31" s="126">
        <v>10</v>
      </c>
      <c r="R31" s="122">
        <v>2</v>
      </c>
      <c r="S31" s="156">
        <f>(H31+I31+J31+K31+L31+M31+N31+O31+P31+Q31+R31)*625</f>
        <v>36875</v>
      </c>
    </row>
    <row r="32" spans="1:19" s="74" customFormat="1" ht="21" customHeight="1" x14ac:dyDescent="0.15">
      <c r="A32" s="85">
        <v>119063</v>
      </c>
      <c r="B32" s="12" t="s">
        <v>49</v>
      </c>
      <c r="C32" s="87">
        <f t="shared" si="0"/>
        <v>18</v>
      </c>
      <c r="D32" s="87">
        <f t="shared" si="1"/>
        <v>18</v>
      </c>
      <c r="E32" s="121">
        <v>3</v>
      </c>
      <c r="F32" s="121">
        <v>15</v>
      </c>
      <c r="G32" s="87">
        <v>18</v>
      </c>
      <c r="H32" s="122">
        <v>3</v>
      </c>
      <c r="I32" s="122"/>
      <c r="J32" s="122"/>
      <c r="K32" s="122"/>
      <c r="L32" s="122">
        <v>13</v>
      </c>
      <c r="M32" s="122"/>
      <c r="N32" s="122"/>
      <c r="O32" s="122"/>
      <c r="P32" s="122">
        <v>1</v>
      </c>
      <c r="Q32" s="126"/>
      <c r="R32" s="122">
        <v>1</v>
      </c>
      <c r="S32" s="156">
        <f t="shared" si="5"/>
        <v>9000</v>
      </c>
    </row>
    <row r="33" spans="1:19" s="73" customFormat="1" ht="21" customHeight="1" x14ac:dyDescent="0.15">
      <c r="A33" s="85">
        <v>119095</v>
      </c>
      <c r="B33" s="12" t="s">
        <v>50</v>
      </c>
      <c r="C33" s="87">
        <f t="shared" si="0"/>
        <v>29</v>
      </c>
      <c r="D33" s="87">
        <f t="shared" si="1"/>
        <v>29</v>
      </c>
      <c r="E33" s="97">
        <v>1</v>
      </c>
      <c r="F33" s="90">
        <v>28</v>
      </c>
      <c r="G33" s="87">
        <f t="shared" ref="G33:G53" si="6">H33+I33+J33+K33+L33+M33+N33+O33+P33+Q33+R33</f>
        <v>29</v>
      </c>
      <c r="H33" s="92">
        <v>12</v>
      </c>
      <c r="I33" s="92"/>
      <c r="J33" s="92"/>
      <c r="K33" s="92"/>
      <c r="L33" s="92">
        <v>8</v>
      </c>
      <c r="M33" s="92"/>
      <c r="N33" s="92">
        <v>1</v>
      </c>
      <c r="O33" s="92"/>
      <c r="P33" s="92"/>
      <c r="Q33" s="126"/>
      <c r="R33" s="92">
        <v>8</v>
      </c>
      <c r="S33" s="156">
        <f t="shared" si="5"/>
        <v>14500</v>
      </c>
    </row>
    <row r="34" spans="1:19" s="73" customFormat="1" ht="21" customHeight="1" x14ac:dyDescent="0.15">
      <c r="A34" s="85">
        <v>119106</v>
      </c>
      <c r="B34" s="20" t="s">
        <v>51</v>
      </c>
      <c r="C34" s="87">
        <f t="shared" si="0"/>
        <v>40</v>
      </c>
      <c r="D34" s="87">
        <f t="shared" si="1"/>
        <v>40</v>
      </c>
      <c r="E34" s="103">
        <v>1</v>
      </c>
      <c r="F34" s="90">
        <v>39</v>
      </c>
      <c r="G34" s="123">
        <f t="shared" si="6"/>
        <v>40</v>
      </c>
      <c r="H34" s="124">
        <v>7</v>
      </c>
      <c r="I34" s="124"/>
      <c r="J34" s="104"/>
      <c r="K34" s="104"/>
      <c r="L34" s="104">
        <v>13</v>
      </c>
      <c r="M34" s="104"/>
      <c r="N34" s="104">
        <v>1</v>
      </c>
      <c r="O34" s="104"/>
      <c r="P34" s="104">
        <v>1</v>
      </c>
      <c r="Q34" s="157">
        <v>16</v>
      </c>
      <c r="R34" s="104">
        <v>2</v>
      </c>
      <c r="S34" s="156">
        <f t="shared" si="5"/>
        <v>20000</v>
      </c>
    </row>
    <row r="35" spans="1:19" s="73" customFormat="1" ht="21" customHeight="1" x14ac:dyDescent="0.15">
      <c r="A35" s="85">
        <v>119118</v>
      </c>
      <c r="B35" s="10" t="s">
        <v>52</v>
      </c>
      <c r="C35" s="87">
        <f t="shared" si="0"/>
        <v>273</v>
      </c>
      <c r="D35" s="87">
        <f t="shared" si="1"/>
        <v>273</v>
      </c>
      <c r="E35" s="101">
        <v>32</v>
      </c>
      <c r="F35" s="125">
        <v>241</v>
      </c>
      <c r="G35" s="101">
        <f t="shared" si="6"/>
        <v>273</v>
      </c>
      <c r="H35" s="126">
        <v>98</v>
      </c>
      <c r="I35" s="126">
        <v>3</v>
      </c>
      <c r="J35" s="126"/>
      <c r="K35" s="126"/>
      <c r="L35" s="126">
        <v>71</v>
      </c>
      <c r="M35" s="126"/>
      <c r="N35" s="126"/>
      <c r="O35" s="126"/>
      <c r="P35" s="126">
        <v>3</v>
      </c>
      <c r="Q35" s="126">
        <v>68</v>
      </c>
      <c r="R35" s="126">
        <v>30</v>
      </c>
      <c r="S35" s="156">
        <f t="shared" ref="S35:S39" si="7">(H35+I35+J35+K35+L35+M35+N35+O35+P35+Q35+R35)*625</f>
        <v>170625</v>
      </c>
    </row>
    <row r="36" spans="1:19" s="73" customFormat="1" ht="21" customHeight="1" x14ac:dyDescent="0.15">
      <c r="A36" s="85">
        <v>119118</v>
      </c>
      <c r="B36" s="10" t="s">
        <v>53</v>
      </c>
      <c r="C36" s="87">
        <f t="shared" si="0"/>
        <v>45</v>
      </c>
      <c r="D36" s="87">
        <f t="shared" si="1"/>
        <v>45</v>
      </c>
      <c r="E36" s="97">
        <v>7</v>
      </c>
      <c r="F36" s="90">
        <v>38</v>
      </c>
      <c r="G36" s="87">
        <f t="shared" si="6"/>
        <v>45</v>
      </c>
      <c r="H36" s="92">
        <v>13</v>
      </c>
      <c r="I36" s="115"/>
      <c r="J36" s="115">
        <v>1</v>
      </c>
      <c r="K36" s="115"/>
      <c r="L36" s="115">
        <v>13</v>
      </c>
      <c r="M36" s="115"/>
      <c r="N36" s="115"/>
      <c r="O36" s="115"/>
      <c r="P36" s="115">
        <v>1</v>
      </c>
      <c r="Q36" s="126">
        <v>9</v>
      </c>
      <c r="R36" s="115">
        <v>8</v>
      </c>
      <c r="S36" s="156">
        <f>(H36+I36+J36+K36+L36+M36+N36+O36+P36+Q36+R36)*500</f>
        <v>22500</v>
      </c>
    </row>
    <row r="37" spans="1:19" s="73" customFormat="1" ht="21" customHeight="1" x14ac:dyDescent="0.15">
      <c r="A37" s="85">
        <v>119122</v>
      </c>
      <c r="B37" s="61" t="s">
        <v>54</v>
      </c>
      <c r="C37" s="87">
        <f t="shared" si="0"/>
        <v>103</v>
      </c>
      <c r="D37" s="87">
        <f t="shared" si="1"/>
        <v>103</v>
      </c>
      <c r="E37" s="127">
        <v>9</v>
      </c>
      <c r="F37" s="128">
        <v>94</v>
      </c>
      <c r="G37" s="101">
        <f t="shared" si="6"/>
        <v>103</v>
      </c>
      <c r="H37" s="129">
        <v>24</v>
      </c>
      <c r="I37" s="126"/>
      <c r="J37" s="126">
        <v>1</v>
      </c>
      <c r="K37" s="126">
        <v>1</v>
      </c>
      <c r="L37" s="126">
        <v>29</v>
      </c>
      <c r="M37" s="126"/>
      <c r="N37" s="126"/>
      <c r="O37" s="126"/>
      <c r="P37" s="126">
        <v>1</v>
      </c>
      <c r="Q37" s="126">
        <v>28</v>
      </c>
      <c r="R37" s="126">
        <v>19</v>
      </c>
      <c r="S37" s="156">
        <f t="shared" si="7"/>
        <v>64375</v>
      </c>
    </row>
    <row r="38" spans="1:19" s="73" customFormat="1" ht="21" customHeight="1" x14ac:dyDescent="0.15">
      <c r="A38" s="85">
        <v>119127</v>
      </c>
      <c r="B38" s="20" t="s">
        <v>55</v>
      </c>
      <c r="C38" s="87">
        <f t="shared" si="0"/>
        <v>27</v>
      </c>
      <c r="D38" s="87">
        <f t="shared" si="1"/>
        <v>27</v>
      </c>
      <c r="E38" s="90">
        <v>9</v>
      </c>
      <c r="F38" s="97">
        <v>18</v>
      </c>
      <c r="G38" s="87">
        <f t="shared" si="6"/>
        <v>27</v>
      </c>
      <c r="H38" s="98">
        <v>5</v>
      </c>
      <c r="I38" s="98"/>
      <c r="J38" s="98"/>
      <c r="K38" s="98"/>
      <c r="L38" s="98">
        <v>11</v>
      </c>
      <c r="M38" s="98"/>
      <c r="N38" s="98"/>
      <c r="O38" s="98"/>
      <c r="P38" s="98"/>
      <c r="Q38" s="158">
        <v>4</v>
      </c>
      <c r="R38" s="98">
        <v>7</v>
      </c>
      <c r="S38" s="156">
        <f t="shared" si="7"/>
        <v>16875</v>
      </c>
    </row>
    <row r="39" spans="1:19" s="73" customFormat="1" ht="21" customHeight="1" x14ac:dyDescent="0.15">
      <c r="A39" s="85">
        <v>219001</v>
      </c>
      <c r="B39" s="130" t="s">
        <v>56</v>
      </c>
      <c r="C39" s="87">
        <f t="shared" si="0"/>
        <v>18</v>
      </c>
      <c r="D39" s="87">
        <f t="shared" si="1"/>
        <v>18</v>
      </c>
      <c r="E39" s="131"/>
      <c r="F39" s="132">
        <v>18</v>
      </c>
      <c r="G39" s="87">
        <f t="shared" si="6"/>
        <v>18</v>
      </c>
      <c r="H39" s="115">
        <v>1</v>
      </c>
      <c r="I39" s="115"/>
      <c r="J39" s="115"/>
      <c r="K39" s="115"/>
      <c r="L39" s="150">
        <v>3</v>
      </c>
      <c r="M39" s="115"/>
      <c r="N39" s="115"/>
      <c r="O39" s="115"/>
      <c r="P39" s="115"/>
      <c r="Q39" s="126"/>
      <c r="R39" s="115">
        <v>14</v>
      </c>
      <c r="S39" s="156">
        <f t="shared" si="7"/>
        <v>11250</v>
      </c>
    </row>
    <row r="40" spans="1:19" s="73" customFormat="1" ht="21" customHeight="1" x14ac:dyDescent="0.15">
      <c r="A40" s="85">
        <v>219001</v>
      </c>
      <c r="B40" s="20" t="s">
        <v>57</v>
      </c>
      <c r="C40" s="87">
        <f t="shared" si="0"/>
        <v>29</v>
      </c>
      <c r="D40" s="87">
        <f t="shared" si="1"/>
        <v>29</v>
      </c>
      <c r="E40" s="131">
        <v>1</v>
      </c>
      <c r="F40" s="133">
        <v>28</v>
      </c>
      <c r="G40" s="87">
        <f t="shared" si="6"/>
        <v>29</v>
      </c>
      <c r="H40" s="115">
        <v>3</v>
      </c>
      <c r="I40" s="115"/>
      <c r="J40" s="115"/>
      <c r="K40" s="115"/>
      <c r="L40" s="150">
        <v>4</v>
      </c>
      <c r="M40" s="115"/>
      <c r="N40" s="115"/>
      <c r="O40" s="115"/>
      <c r="P40" s="115"/>
      <c r="Q40" s="126">
        <v>1</v>
      </c>
      <c r="R40" s="115">
        <v>21</v>
      </c>
      <c r="S40" s="156">
        <f t="shared" ref="S40:S43" si="8">(H40+I40+J40+K40+L40+M40+N40+O40+P40+Q40+R40)*500</f>
        <v>14500</v>
      </c>
    </row>
    <row r="41" spans="1:19" s="73" customFormat="1" ht="20.100000000000001" customHeight="1" x14ac:dyDescent="0.15">
      <c r="A41" s="85">
        <v>219002</v>
      </c>
      <c r="B41" s="32" t="s">
        <v>58</v>
      </c>
      <c r="C41" s="87">
        <f t="shared" si="0"/>
        <v>57</v>
      </c>
      <c r="D41" s="87">
        <f t="shared" si="1"/>
        <v>57</v>
      </c>
      <c r="E41" s="134"/>
      <c r="F41" s="133">
        <v>57</v>
      </c>
      <c r="G41" s="87">
        <f t="shared" si="6"/>
        <v>57</v>
      </c>
      <c r="H41" s="135">
        <v>17</v>
      </c>
      <c r="I41" s="151"/>
      <c r="J41" s="151"/>
      <c r="K41" s="135"/>
      <c r="L41" s="135">
        <v>13</v>
      </c>
      <c r="M41" s="113"/>
      <c r="N41" s="152"/>
      <c r="O41" s="152"/>
      <c r="P41" s="152"/>
      <c r="Q41" s="129">
        <v>3</v>
      </c>
      <c r="R41" s="152">
        <v>24</v>
      </c>
      <c r="S41" s="156">
        <f t="shared" ref="S41:S45" si="9">(H41+I41+J41+K41+L41+M41+N41+O41+P41+Q41+R41)*625</f>
        <v>35625</v>
      </c>
    </row>
    <row r="42" spans="1:19" s="73" customFormat="1" ht="20.100000000000001" customHeight="1" x14ac:dyDescent="0.15">
      <c r="A42" s="85">
        <v>219002</v>
      </c>
      <c r="B42" s="32" t="s">
        <v>59</v>
      </c>
      <c r="C42" s="87">
        <f t="shared" si="0"/>
        <v>33</v>
      </c>
      <c r="D42" s="87">
        <f t="shared" si="1"/>
        <v>33</v>
      </c>
      <c r="E42" s="134"/>
      <c r="F42" s="133">
        <v>33</v>
      </c>
      <c r="G42" s="87">
        <f t="shared" si="6"/>
        <v>33</v>
      </c>
      <c r="H42" s="135">
        <v>8</v>
      </c>
      <c r="I42" s="151"/>
      <c r="J42" s="151"/>
      <c r="K42" s="135"/>
      <c r="L42" s="135">
        <v>7</v>
      </c>
      <c r="M42" s="113"/>
      <c r="N42" s="152"/>
      <c r="O42" s="152"/>
      <c r="P42" s="152"/>
      <c r="Q42" s="129"/>
      <c r="R42" s="152">
        <v>18</v>
      </c>
      <c r="S42" s="156">
        <f t="shared" si="8"/>
        <v>16500</v>
      </c>
    </row>
    <row r="43" spans="1:19" ht="20.100000000000001" customHeight="1" x14ac:dyDescent="0.15">
      <c r="A43" s="85">
        <v>219003</v>
      </c>
      <c r="B43" s="61" t="s">
        <v>60</v>
      </c>
      <c r="C43" s="87">
        <f t="shared" si="0"/>
        <v>27</v>
      </c>
      <c r="D43" s="87">
        <f t="shared" si="1"/>
        <v>27</v>
      </c>
      <c r="E43" s="136"/>
      <c r="F43" s="137">
        <v>27</v>
      </c>
      <c r="G43" s="101">
        <f t="shared" si="6"/>
        <v>27</v>
      </c>
      <c r="H43" s="138">
        <v>3</v>
      </c>
      <c r="I43" s="138"/>
      <c r="J43" s="138"/>
      <c r="K43" s="138"/>
      <c r="L43" s="138">
        <v>2</v>
      </c>
      <c r="M43" s="138">
        <v>1</v>
      </c>
      <c r="N43" s="138"/>
      <c r="O43" s="138"/>
      <c r="P43" s="138"/>
      <c r="Q43" s="126">
        <v>9</v>
      </c>
      <c r="R43" s="138">
        <v>12</v>
      </c>
      <c r="S43" s="156">
        <f t="shared" si="8"/>
        <v>13500</v>
      </c>
    </row>
    <row r="44" spans="1:19" ht="20.100000000000001" customHeight="1" x14ac:dyDescent="0.15">
      <c r="A44" s="85">
        <v>219003</v>
      </c>
      <c r="B44" s="61" t="s">
        <v>61</v>
      </c>
      <c r="C44" s="87">
        <f t="shared" si="0"/>
        <v>25</v>
      </c>
      <c r="D44" s="87">
        <f t="shared" si="1"/>
        <v>25</v>
      </c>
      <c r="E44" s="127"/>
      <c r="F44" s="128">
        <v>25</v>
      </c>
      <c r="G44" s="101">
        <f t="shared" si="6"/>
        <v>25</v>
      </c>
      <c r="H44" s="129">
        <v>5</v>
      </c>
      <c r="I44" s="129"/>
      <c r="J44" s="129"/>
      <c r="K44" s="129"/>
      <c r="L44" s="129">
        <v>2</v>
      </c>
      <c r="M44" s="129"/>
      <c r="N44" s="129"/>
      <c r="O44" s="129"/>
      <c r="P44" s="129"/>
      <c r="Q44" s="157">
        <v>9</v>
      </c>
      <c r="R44" s="129">
        <v>9</v>
      </c>
      <c r="S44" s="156">
        <f t="shared" si="9"/>
        <v>15625</v>
      </c>
    </row>
    <row r="45" spans="1:19" ht="20.100000000000001" customHeight="1" x14ac:dyDescent="0.15">
      <c r="A45" s="85">
        <v>219004</v>
      </c>
      <c r="B45" s="65" t="s">
        <v>62</v>
      </c>
      <c r="C45" s="87">
        <f t="shared" si="0"/>
        <v>18</v>
      </c>
      <c r="D45" s="87">
        <f t="shared" si="1"/>
        <v>18</v>
      </c>
      <c r="E45" s="90">
        <v>3</v>
      </c>
      <c r="F45" s="90">
        <v>15</v>
      </c>
      <c r="G45" s="87">
        <f t="shared" si="6"/>
        <v>18</v>
      </c>
      <c r="H45" s="92">
        <v>6</v>
      </c>
      <c r="I45" s="92">
        <v>1</v>
      </c>
      <c r="J45" s="92"/>
      <c r="K45" s="92"/>
      <c r="L45" s="92">
        <v>6</v>
      </c>
      <c r="M45" s="92"/>
      <c r="N45" s="92"/>
      <c r="O45" s="92"/>
      <c r="P45" s="92"/>
      <c r="Q45" s="126">
        <v>5</v>
      </c>
      <c r="R45" s="92"/>
      <c r="S45" s="156">
        <f t="shared" si="9"/>
        <v>11250</v>
      </c>
    </row>
    <row r="46" spans="1:19" ht="20.100000000000001" customHeight="1" x14ac:dyDescent="0.15">
      <c r="A46" s="85">
        <v>219004</v>
      </c>
      <c r="B46" s="65" t="s">
        <v>63</v>
      </c>
      <c r="C46" s="87">
        <f t="shared" si="0"/>
        <v>7</v>
      </c>
      <c r="D46" s="87">
        <f t="shared" si="1"/>
        <v>7</v>
      </c>
      <c r="E46" s="103"/>
      <c r="F46" s="90">
        <v>7</v>
      </c>
      <c r="G46" s="87">
        <f t="shared" si="6"/>
        <v>7</v>
      </c>
      <c r="H46" s="96">
        <v>2</v>
      </c>
      <c r="I46" s="96"/>
      <c r="J46" s="96"/>
      <c r="K46" s="96"/>
      <c r="L46" s="96">
        <v>2</v>
      </c>
      <c r="M46" s="96"/>
      <c r="N46" s="96"/>
      <c r="O46" s="96"/>
      <c r="P46" s="96">
        <v>2</v>
      </c>
      <c r="Q46" s="146">
        <v>1</v>
      </c>
      <c r="R46" s="96"/>
      <c r="S46" s="156">
        <f t="shared" ref="S46:S51" si="10">(H46+I46+J46+K46+L46+M46+N46+O46+P46+Q46+R46)*500</f>
        <v>3500</v>
      </c>
    </row>
    <row r="47" spans="1:19" ht="20.100000000000001" customHeight="1" x14ac:dyDescent="0.15">
      <c r="A47" s="85">
        <v>219005</v>
      </c>
      <c r="B47" s="12" t="s">
        <v>64</v>
      </c>
      <c r="C47" s="87">
        <f t="shared" si="0"/>
        <v>13</v>
      </c>
      <c r="D47" s="87">
        <f t="shared" si="1"/>
        <v>13</v>
      </c>
      <c r="E47" s="139">
        <v>2</v>
      </c>
      <c r="F47" s="140">
        <v>11</v>
      </c>
      <c r="G47" s="87">
        <f t="shared" si="6"/>
        <v>13</v>
      </c>
      <c r="H47" s="141">
        <v>1</v>
      </c>
      <c r="I47" s="141"/>
      <c r="J47" s="141"/>
      <c r="K47" s="141"/>
      <c r="L47" s="141">
        <v>2</v>
      </c>
      <c r="M47" s="141"/>
      <c r="N47" s="141"/>
      <c r="O47" s="153"/>
      <c r="P47" s="153"/>
      <c r="Q47" s="161">
        <v>6</v>
      </c>
      <c r="R47" s="141">
        <v>4</v>
      </c>
      <c r="S47" s="156">
        <f t="shared" si="10"/>
        <v>6500</v>
      </c>
    </row>
    <row r="48" spans="1:19" s="4" customFormat="1" ht="20.100000000000001" customHeight="1" x14ac:dyDescent="0.15">
      <c r="A48" s="85">
        <v>219005</v>
      </c>
      <c r="B48" s="12" t="s">
        <v>65</v>
      </c>
      <c r="C48" s="87">
        <f t="shared" si="0"/>
        <v>30</v>
      </c>
      <c r="D48" s="87">
        <f t="shared" si="1"/>
        <v>30</v>
      </c>
      <c r="E48" s="90">
        <v>9</v>
      </c>
      <c r="F48" s="90">
        <v>21</v>
      </c>
      <c r="G48" s="87">
        <f t="shared" si="6"/>
        <v>30</v>
      </c>
      <c r="H48" s="92">
        <v>10</v>
      </c>
      <c r="I48" s="92"/>
      <c r="J48" s="92"/>
      <c r="K48" s="92"/>
      <c r="L48" s="92">
        <v>4</v>
      </c>
      <c r="M48" s="92"/>
      <c r="N48" s="92"/>
      <c r="O48" s="92"/>
      <c r="P48" s="92">
        <v>1</v>
      </c>
      <c r="Q48" s="126">
        <v>9</v>
      </c>
      <c r="R48" s="92">
        <v>6</v>
      </c>
      <c r="S48" s="156">
        <f t="shared" ref="S48:S53" si="11">(H48+I48+J48+K48+L48+M48+N48+O48+P48+Q48+R48)*625</f>
        <v>18750</v>
      </c>
    </row>
    <row r="49" spans="1:19" s="4" customFormat="1" ht="20.100000000000001" customHeight="1" x14ac:dyDescent="0.15">
      <c r="A49" s="85">
        <v>219006</v>
      </c>
      <c r="B49" s="12" t="s">
        <v>66</v>
      </c>
      <c r="C49" s="87">
        <f t="shared" si="0"/>
        <v>70</v>
      </c>
      <c r="D49" s="87">
        <f t="shared" si="1"/>
        <v>70</v>
      </c>
      <c r="E49" s="120">
        <v>9</v>
      </c>
      <c r="F49" s="95">
        <v>61</v>
      </c>
      <c r="G49" s="87">
        <f t="shared" si="6"/>
        <v>70</v>
      </c>
      <c r="H49" s="115">
        <v>3</v>
      </c>
      <c r="I49" s="115"/>
      <c r="J49" s="115"/>
      <c r="K49" s="115"/>
      <c r="L49" s="149">
        <v>7</v>
      </c>
      <c r="M49" s="149"/>
      <c r="N49" s="149"/>
      <c r="O49" s="149"/>
      <c r="P49" s="149">
        <v>1</v>
      </c>
      <c r="Q49" s="126">
        <v>23</v>
      </c>
      <c r="R49" s="149">
        <v>36</v>
      </c>
      <c r="S49" s="156">
        <f t="shared" si="11"/>
        <v>43750</v>
      </c>
    </row>
    <row r="50" spans="1:19" ht="20.100000000000001" customHeight="1" x14ac:dyDescent="0.15">
      <c r="A50" s="85">
        <v>219006</v>
      </c>
      <c r="B50" s="142" t="s">
        <v>67</v>
      </c>
      <c r="C50" s="87">
        <f t="shared" si="0"/>
        <v>32</v>
      </c>
      <c r="D50" s="87">
        <f t="shared" si="1"/>
        <v>32</v>
      </c>
      <c r="E50" s="114">
        <v>7</v>
      </c>
      <c r="F50" s="114">
        <v>25</v>
      </c>
      <c r="G50" s="87">
        <f t="shared" si="6"/>
        <v>32</v>
      </c>
      <c r="H50" s="104">
        <v>3</v>
      </c>
      <c r="I50" s="104"/>
      <c r="J50" s="104"/>
      <c r="K50" s="104"/>
      <c r="L50" s="104">
        <v>4</v>
      </c>
      <c r="M50" s="104"/>
      <c r="N50" s="104"/>
      <c r="O50" s="104"/>
      <c r="P50" s="104"/>
      <c r="Q50" s="157">
        <v>6</v>
      </c>
      <c r="R50" s="104">
        <v>19</v>
      </c>
      <c r="S50" s="156">
        <f t="shared" si="10"/>
        <v>16000</v>
      </c>
    </row>
    <row r="51" spans="1:19" ht="20.100000000000001" customHeight="1" x14ac:dyDescent="0.15">
      <c r="A51" s="85">
        <v>219007</v>
      </c>
      <c r="B51" s="12" t="s">
        <v>68</v>
      </c>
      <c r="C51" s="87">
        <f t="shared" si="0"/>
        <v>22</v>
      </c>
      <c r="D51" s="87">
        <f t="shared" si="1"/>
        <v>22</v>
      </c>
      <c r="E51" s="90"/>
      <c r="F51" s="90">
        <v>22</v>
      </c>
      <c r="G51" s="87">
        <f t="shared" si="6"/>
        <v>22</v>
      </c>
      <c r="H51" s="92">
        <v>11</v>
      </c>
      <c r="I51" s="92"/>
      <c r="J51" s="92"/>
      <c r="K51" s="92"/>
      <c r="L51" s="92">
        <v>9</v>
      </c>
      <c r="M51" s="92"/>
      <c r="N51" s="92"/>
      <c r="O51" s="92"/>
      <c r="P51" s="92"/>
      <c r="Q51" s="126">
        <v>1</v>
      </c>
      <c r="R51" s="92">
        <v>1</v>
      </c>
      <c r="S51" s="156">
        <f t="shared" si="10"/>
        <v>11000</v>
      </c>
    </row>
    <row r="52" spans="1:19" ht="20.100000000000001" customHeight="1" x14ac:dyDescent="0.15">
      <c r="A52" s="85">
        <v>219008</v>
      </c>
      <c r="B52" s="61" t="s">
        <v>69</v>
      </c>
      <c r="C52" s="87">
        <f t="shared" si="0"/>
        <v>2</v>
      </c>
      <c r="D52" s="87">
        <f t="shared" si="1"/>
        <v>2</v>
      </c>
      <c r="E52" s="128">
        <v>1</v>
      </c>
      <c r="F52" s="128">
        <v>1</v>
      </c>
      <c r="G52" s="101">
        <f t="shared" si="6"/>
        <v>2</v>
      </c>
      <c r="H52" s="129">
        <v>1</v>
      </c>
      <c r="I52" s="129"/>
      <c r="J52" s="129"/>
      <c r="K52" s="129"/>
      <c r="L52" s="129">
        <v>1</v>
      </c>
      <c r="M52" s="129"/>
      <c r="N52" s="129"/>
      <c r="O52" s="129"/>
      <c r="P52" s="129"/>
      <c r="Q52" s="129"/>
      <c r="R52" s="129"/>
      <c r="S52" s="156">
        <v>1500</v>
      </c>
    </row>
    <row r="53" spans="1:19" ht="20.100000000000001" customHeight="1" x14ac:dyDescent="0.15">
      <c r="A53" s="85">
        <v>219008</v>
      </c>
      <c r="B53" s="61" t="s">
        <v>70</v>
      </c>
      <c r="C53" s="87">
        <f t="shared" si="0"/>
        <v>10</v>
      </c>
      <c r="D53" s="87">
        <f t="shared" si="1"/>
        <v>10</v>
      </c>
      <c r="E53" s="128">
        <v>2</v>
      </c>
      <c r="F53" s="128">
        <v>8</v>
      </c>
      <c r="G53" s="101">
        <f t="shared" si="6"/>
        <v>10</v>
      </c>
      <c r="H53" s="129">
        <v>5</v>
      </c>
      <c r="I53" s="129"/>
      <c r="J53" s="129"/>
      <c r="K53" s="129"/>
      <c r="L53" s="129">
        <v>2</v>
      </c>
      <c r="M53" s="129"/>
      <c r="N53" s="129"/>
      <c r="O53" s="129"/>
      <c r="P53" s="129"/>
      <c r="Q53" s="129">
        <v>3</v>
      </c>
      <c r="R53" s="129"/>
      <c r="S53" s="156">
        <f t="shared" si="11"/>
        <v>6250</v>
      </c>
    </row>
    <row r="54" spans="1:19" ht="24" customHeight="1" x14ac:dyDescent="0.15">
      <c r="A54" s="143"/>
      <c r="B54" s="144" t="s">
        <v>7</v>
      </c>
      <c r="C54" s="87">
        <f t="shared" si="0"/>
        <v>5435</v>
      </c>
      <c r="D54" s="87">
        <f t="shared" si="1"/>
        <v>5435</v>
      </c>
      <c r="E54" s="93">
        <f t="shared" ref="E54:S54" si="12">SUM(E7:E53)</f>
        <v>350</v>
      </c>
      <c r="F54" s="93">
        <f t="shared" si="12"/>
        <v>5085</v>
      </c>
      <c r="G54" s="93">
        <f t="shared" si="12"/>
        <v>5435</v>
      </c>
      <c r="H54" s="93">
        <f t="shared" si="12"/>
        <v>1663</v>
      </c>
      <c r="I54" s="93">
        <f t="shared" si="12"/>
        <v>32</v>
      </c>
      <c r="J54" s="93">
        <f t="shared" si="12"/>
        <v>34</v>
      </c>
      <c r="K54" s="93">
        <f t="shared" si="12"/>
        <v>3</v>
      </c>
      <c r="L54" s="93">
        <f t="shared" si="12"/>
        <v>1436</v>
      </c>
      <c r="M54" s="93">
        <f t="shared" si="12"/>
        <v>36</v>
      </c>
      <c r="N54" s="93">
        <f t="shared" si="12"/>
        <v>21</v>
      </c>
      <c r="O54" s="93">
        <f t="shared" si="12"/>
        <v>0</v>
      </c>
      <c r="P54" s="93">
        <f t="shared" si="12"/>
        <v>26</v>
      </c>
      <c r="Q54" s="162">
        <f t="shared" si="12"/>
        <v>899</v>
      </c>
      <c r="R54" s="93">
        <f t="shared" si="12"/>
        <v>1285</v>
      </c>
      <c r="S54" s="93">
        <f t="shared" si="12"/>
        <v>3352250</v>
      </c>
    </row>
  </sheetData>
  <mergeCells count="8">
    <mergeCell ref="A2:S2"/>
    <mergeCell ref="C4:R4"/>
    <mergeCell ref="D5:F5"/>
    <mergeCell ref="G5:R5"/>
    <mergeCell ref="A4:A6"/>
    <mergeCell ref="B4:B6"/>
    <mergeCell ref="C5:C6"/>
    <mergeCell ref="S4:S6"/>
  </mergeCells>
  <phoneticPr fontId="31" type="noConversion"/>
  <dataValidations count="1">
    <dataValidation allowBlank="1" showInputMessage="1" showErrorMessage="1" error="非法值，请点选下拉框" sqref="G7 T7:XFD7 A14 G14 T14:XFD14 T19:XFD19 A23 A24 A31 G37 T37:XFD37 G43 T43:XFD43 A48 T48:XFD48 A49 T49:XFD49 A53 G53 T53:XFD53 E54:S54 A15:A16 A17:A18 C7:C54 D7:D54 G8:G11 G12:G13 G15:G16 G17:G18 G19:G25 G26:G29 G30:G31 G32:G34 G35:G36 G38:G42 G44:G47 G48:G49 G50:G52 P55:P1048576 L55:O1048576 A54:B1048576 A1:B6 L1:S6 Q55:S1048576 C55:H1048576 I55:K1048576 I1:K5 C1:H6 T8:XFD11 T44:XFD47 T12:XFD13 T30:XFD31 T54:XFD1048576 T1:XFD6 T20:XFD25 T26:XFD29 T38:XFD42 T15:XFD16 T17:XFD18 T35:XFD36 T32:XFD34 T50:XFD52"/>
  </dataValidations>
  <pageMargins left="0.74791666666666701" right="0.74791666666666701" top="0.98402777777777795" bottom="0.98402777777777795" header="0.51180555555555596" footer="0.51180555555555596"/>
  <pageSetup paperSize="9" scale="91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tabSelected="1" workbookViewId="0">
      <pane xSplit="2" ySplit="6" topLeftCell="C97" activePane="bottomRight" state="frozen"/>
      <selection pane="topRight"/>
      <selection pane="bottomLeft"/>
      <selection pane="bottomRight" activeCell="A2" sqref="A2:S2"/>
    </sheetView>
  </sheetViews>
  <sheetFormatPr defaultColWidth="8.75" defaultRowHeight="14.25" x14ac:dyDescent="0.15"/>
  <cols>
    <col min="1" max="1" width="8.125" style="6" customWidth="1"/>
    <col min="2" max="2" width="26.75" style="6" customWidth="1"/>
    <col min="3" max="3" width="6.875" style="6" customWidth="1"/>
    <col min="4" max="4" width="6.75" style="6" customWidth="1"/>
    <col min="5" max="6" width="4.125" style="6" customWidth="1"/>
    <col min="7" max="7" width="6.5" style="6" customWidth="1"/>
    <col min="8" max="8" width="4.375" style="6" customWidth="1"/>
    <col min="9" max="9" width="7.125" style="6" customWidth="1"/>
    <col min="10" max="10" width="7" style="6" customWidth="1"/>
    <col min="11" max="11" width="7.125" style="6" customWidth="1"/>
    <col min="12" max="12" width="7.5" style="6" customWidth="1"/>
    <col min="13" max="16" width="4.375" style="6" customWidth="1"/>
    <col min="17" max="17" width="7.625" style="6" customWidth="1"/>
    <col min="18" max="18" width="5.25" style="6" customWidth="1"/>
    <col min="19" max="19" width="12.875" style="6" customWidth="1"/>
    <col min="20" max="16384" width="8.75" style="1"/>
  </cols>
  <sheetData>
    <row r="1" spans="1:19" x14ac:dyDescent="0.15">
      <c r="A1" s="6" t="s">
        <v>71</v>
      </c>
    </row>
    <row r="2" spans="1:19" ht="30.95" customHeight="1" x14ac:dyDescent="0.15">
      <c r="A2" s="163" t="s">
        <v>145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</row>
    <row r="3" spans="1:19" ht="21" customHeight="1" x14ac:dyDescent="0.15">
      <c r="A3" s="182" t="s">
        <v>2</v>
      </c>
      <c r="B3" s="183"/>
      <c r="C3" s="183"/>
      <c r="D3" s="7"/>
      <c r="E3" s="7"/>
    </row>
    <row r="4" spans="1:19" s="2" customFormat="1" ht="16.149999999999999" customHeight="1" x14ac:dyDescent="0.15">
      <c r="A4" s="175" t="s">
        <v>72</v>
      </c>
      <c r="B4" s="175" t="s">
        <v>4</v>
      </c>
      <c r="C4" s="175" t="s">
        <v>5</v>
      </c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6" t="s">
        <v>6</v>
      </c>
    </row>
    <row r="5" spans="1:19" s="2" customFormat="1" ht="19.899999999999999" customHeight="1" x14ac:dyDescent="0.15">
      <c r="A5" s="175"/>
      <c r="B5" s="175"/>
      <c r="C5" s="175" t="s">
        <v>7</v>
      </c>
      <c r="D5" s="175" t="s">
        <v>8</v>
      </c>
      <c r="E5" s="175"/>
      <c r="F5" s="175"/>
      <c r="G5" s="175" t="s">
        <v>9</v>
      </c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7"/>
    </row>
    <row r="6" spans="1:19" s="2" customFormat="1" ht="45.95" customHeight="1" x14ac:dyDescent="0.15">
      <c r="A6" s="175"/>
      <c r="B6" s="175"/>
      <c r="C6" s="175"/>
      <c r="D6" s="8" t="s">
        <v>10</v>
      </c>
      <c r="E6" s="8" t="s">
        <v>11</v>
      </c>
      <c r="F6" s="8" t="s">
        <v>12</v>
      </c>
      <c r="G6" s="8" t="s">
        <v>10</v>
      </c>
      <c r="H6" s="8" t="s">
        <v>13</v>
      </c>
      <c r="I6" s="8" t="s">
        <v>14</v>
      </c>
      <c r="J6" s="8" t="s">
        <v>15</v>
      </c>
      <c r="K6" s="8" t="s">
        <v>16</v>
      </c>
      <c r="L6" s="8" t="s">
        <v>17</v>
      </c>
      <c r="M6" s="8" t="s">
        <v>18</v>
      </c>
      <c r="N6" s="8" t="s">
        <v>19</v>
      </c>
      <c r="O6" s="8" t="s">
        <v>20</v>
      </c>
      <c r="P6" s="8" t="s">
        <v>21</v>
      </c>
      <c r="Q6" s="8" t="s">
        <v>22</v>
      </c>
      <c r="R6" s="8" t="s">
        <v>23</v>
      </c>
      <c r="S6" s="178"/>
    </row>
    <row r="7" spans="1:19" s="3" customFormat="1" ht="21" customHeight="1" x14ac:dyDescent="0.15">
      <c r="A7" s="9">
        <v>119009</v>
      </c>
      <c r="B7" s="10" t="s">
        <v>24</v>
      </c>
      <c r="C7" s="11">
        <f t="shared" ref="C7:C32" si="0">G7</f>
        <v>55</v>
      </c>
      <c r="D7" s="11">
        <f t="shared" ref="D7:D41" si="1">E7+F7</f>
        <v>55</v>
      </c>
      <c r="E7" s="12">
        <v>43</v>
      </c>
      <c r="F7" s="12">
        <v>12</v>
      </c>
      <c r="G7" s="11">
        <f t="shared" ref="G7:G18" si="2">H7+I7+J7+K7+L7+M7+N7+O7+P7+Q7+R7</f>
        <v>55</v>
      </c>
      <c r="H7" s="13">
        <v>2</v>
      </c>
      <c r="I7" s="13"/>
      <c r="J7" s="13"/>
      <c r="K7" s="13"/>
      <c r="L7" s="13">
        <v>35</v>
      </c>
      <c r="M7" s="13">
        <v>2</v>
      </c>
      <c r="N7" s="13"/>
      <c r="O7" s="13"/>
      <c r="P7" s="13"/>
      <c r="Q7" s="13">
        <v>6</v>
      </c>
      <c r="R7" s="13">
        <v>10</v>
      </c>
      <c r="S7" s="54">
        <f t="shared" ref="S7:S12" si="3">(H7+I7)*700+(J7+K7+L7+M7+N7+O7+P7+Q7+R7)*312.5</f>
        <v>17962.5</v>
      </c>
    </row>
    <row r="8" spans="1:19" s="4" customFormat="1" ht="21" customHeight="1" x14ac:dyDescent="0.15">
      <c r="A8" s="9">
        <v>119010</v>
      </c>
      <c r="B8" s="10" t="s">
        <v>25</v>
      </c>
      <c r="C8" s="11">
        <f t="shared" si="0"/>
        <v>67</v>
      </c>
      <c r="D8" s="11">
        <f t="shared" si="1"/>
        <v>67</v>
      </c>
      <c r="E8" s="12">
        <v>28</v>
      </c>
      <c r="F8" s="14">
        <v>39</v>
      </c>
      <c r="G8" s="11">
        <f t="shared" si="2"/>
        <v>67</v>
      </c>
      <c r="H8" s="13">
        <v>17</v>
      </c>
      <c r="I8" s="13"/>
      <c r="J8" s="13"/>
      <c r="K8" s="13"/>
      <c r="L8" s="13">
        <v>22</v>
      </c>
      <c r="M8" s="13"/>
      <c r="N8" s="13">
        <v>1</v>
      </c>
      <c r="O8" s="13"/>
      <c r="P8" s="13">
        <v>1</v>
      </c>
      <c r="Q8" s="13">
        <v>11</v>
      </c>
      <c r="R8" s="13">
        <v>15</v>
      </c>
      <c r="S8" s="54">
        <f t="shared" si="3"/>
        <v>27525</v>
      </c>
    </row>
    <row r="9" spans="1:19" s="4" customFormat="1" ht="21" customHeight="1" x14ac:dyDescent="0.15">
      <c r="A9" s="9">
        <v>119011</v>
      </c>
      <c r="B9" s="15" t="s">
        <v>26</v>
      </c>
      <c r="C9" s="11">
        <f t="shared" si="0"/>
        <v>16</v>
      </c>
      <c r="D9" s="11">
        <f t="shared" si="1"/>
        <v>16</v>
      </c>
      <c r="E9" s="12">
        <v>3</v>
      </c>
      <c r="F9" s="14">
        <v>13</v>
      </c>
      <c r="G9" s="11">
        <f t="shared" si="2"/>
        <v>16</v>
      </c>
      <c r="H9" s="13">
        <v>4</v>
      </c>
      <c r="I9" s="13"/>
      <c r="J9" s="13"/>
      <c r="K9" s="13"/>
      <c r="L9" s="13">
        <v>2</v>
      </c>
      <c r="M9" s="13"/>
      <c r="N9" s="13"/>
      <c r="O9" s="13"/>
      <c r="P9" s="13"/>
      <c r="Q9" s="13">
        <v>10</v>
      </c>
      <c r="R9" s="13"/>
      <c r="S9" s="54">
        <f t="shared" si="3"/>
        <v>6550</v>
      </c>
    </row>
    <row r="10" spans="1:19" s="4" customFormat="1" ht="21" customHeight="1" x14ac:dyDescent="0.15">
      <c r="A10" s="16">
        <v>119016</v>
      </c>
      <c r="B10" s="17" t="s">
        <v>29</v>
      </c>
      <c r="C10" s="11">
        <f t="shared" si="0"/>
        <v>53</v>
      </c>
      <c r="D10" s="11">
        <f t="shared" si="1"/>
        <v>53</v>
      </c>
      <c r="E10" s="18">
        <v>7</v>
      </c>
      <c r="F10" s="18">
        <v>46</v>
      </c>
      <c r="G10" s="11">
        <f t="shared" si="2"/>
        <v>53</v>
      </c>
      <c r="H10" s="19">
        <v>16</v>
      </c>
      <c r="I10" s="19"/>
      <c r="J10" s="19"/>
      <c r="K10" s="48"/>
      <c r="L10" s="49">
        <v>18</v>
      </c>
      <c r="M10" s="48"/>
      <c r="N10" s="48"/>
      <c r="O10" s="48"/>
      <c r="P10" s="48">
        <v>2</v>
      </c>
      <c r="Q10" s="48">
        <v>14</v>
      </c>
      <c r="R10" s="48">
        <v>3</v>
      </c>
      <c r="S10" s="54">
        <f t="shared" si="3"/>
        <v>22762.5</v>
      </c>
    </row>
    <row r="11" spans="1:19" s="4" customFormat="1" ht="21" customHeight="1" x14ac:dyDescent="0.15">
      <c r="A11" s="20">
        <v>119016</v>
      </c>
      <c r="B11" s="21" t="s">
        <v>30</v>
      </c>
      <c r="C11" s="11">
        <f t="shared" si="0"/>
        <v>14</v>
      </c>
      <c r="D11" s="11">
        <f t="shared" si="1"/>
        <v>14</v>
      </c>
      <c r="E11" s="12"/>
      <c r="F11" s="14">
        <v>14</v>
      </c>
      <c r="G11" s="11">
        <f t="shared" si="2"/>
        <v>14</v>
      </c>
      <c r="H11" s="13">
        <v>4</v>
      </c>
      <c r="I11" s="13"/>
      <c r="J11" s="13"/>
      <c r="K11" s="13"/>
      <c r="L11" s="13">
        <v>4</v>
      </c>
      <c r="M11" s="13"/>
      <c r="N11" s="13"/>
      <c r="O11" s="13"/>
      <c r="P11" s="13"/>
      <c r="Q11" s="13">
        <v>5</v>
      </c>
      <c r="R11" s="13">
        <v>1</v>
      </c>
      <c r="S11" s="54">
        <f t="shared" si="3"/>
        <v>5925</v>
      </c>
    </row>
    <row r="12" spans="1:19" s="5" customFormat="1" ht="21" customHeight="1" x14ac:dyDescent="0.15">
      <c r="A12" s="9">
        <v>119021</v>
      </c>
      <c r="B12" s="22" t="s">
        <v>73</v>
      </c>
      <c r="C12" s="11">
        <f t="shared" si="0"/>
        <v>24</v>
      </c>
      <c r="D12" s="23">
        <f t="shared" si="1"/>
        <v>24</v>
      </c>
      <c r="E12" s="12">
        <v>2</v>
      </c>
      <c r="F12" s="14">
        <v>22</v>
      </c>
      <c r="G12" s="11">
        <f t="shared" si="2"/>
        <v>24</v>
      </c>
      <c r="H12" s="13">
        <v>14</v>
      </c>
      <c r="I12" s="13"/>
      <c r="J12" s="13"/>
      <c r="K12" s="13"/>
      <c r="L12" s="13">
        <v>2</v>
      </c>
      <c r="M12" s="13"/>
      <c r="N12" s="13"/>
      <c r="O12" s="13"/>
      <c r="P12" s="13"/>
      <c r="Q12" s="13">
        <v>3</v>
      </c>
      <c r="R12" s="13">
        <v>5</v>
      </c>
      <c r="S12" s="54">
        <f t="shared" si="3"/>
        <v>12925</v>
      </c>
    </row>
    <row r="13" spans="1:19" s="5" customFormat="1" ht="21" customHeight="1" x14ac:dyDescent="0.15">
      <c r="A13" s="10">
        <v>119022</v>
      </c>
      <c r="B13" s="10" t="s">
        <v>35</v>
      </c>
      <c r="C13" s="11">
        <f t="shared" si="0"/>
        <v>59</v>
      </c>
      <c r="D13" s="11">
        <f t="shared" si="1"/>
        <v>59</v>
      </c>
      <c r="E13" s="12">
        <v>10</v>
      </c>
      <c r="F13" s="14">
        <v>49</v>
      </c>
      <c r="G13" s="11">
        <f t="shared" si="2"/>
        <v>59</v>
      </c>
      <c r="H13" s="13">
        <v>19</v>
      </c>
      <c r="I13" s="13"/>
      <c r="J13" s="13"/>
      <c r="K13" s="13"/>
      <c r="L13" s="13">
        <v>29</v>
      </c>
      <c r="M13" s="13">
        <v>1</v>
      </c>
      <c r="N13" s="13"/>
      <c r="O13" s="13"/>
      <c r="P13" s="13"/>
      <c r="Q13" s="13">
        <v>5</v>
      </c>
      <c r="R13" s="13">
        <v>5</v>
      </c>
      <c r="S13" s="54">
        <f>(H13+I13)*600+(J13+K13+L13+M13+N13+O13+P13+Q13+R13)*250</f>
        <v>21400</v>
      </c>
    </row>
    <row r="14" spans="1:19" s="4" customFormat="1" ht="21" customHeight="1" x14ac:dyDescent="0.15">
      <c r="A14" s="8">
        <v>119023</v>
      </c>
      <c r="B14" s="24" t="s">
        <v>36</v>
      </c>
      <c r="C14" s="11">
        <f t="shared" si="0"/>
        <v>55</v>
      </c>
      <c r="D14" s="11">
        <f t="shared" si="1"/>
        <v>55</v>
      </c>
      <c r="E14" s="12"/>
      <c r="F14" s="14">
        <v>55</v>
      </c>
      <c r="G14" s="11">
        <f t="shared" si="2"/>
        <v>55</v>
      </c>
      <c r="H14" s="13">
        <v>11</v>
      </c>
      <c r="I14" s="13"/>
      <c r="J14" s="13"/>
      <c r="K14" s="13"/>
      <c r="L14" s="13">
        <v>16</v>
      </c>
      <c r="M14" s="13"/>
      <c r="N14" s="13"/>
      <c r="O14" s="13"/>
      <c r="P14" s="13"/>
      <c r="Q14" s="13">
        <v>24</v>
      </c>
      <c r="R14" s="13">
        <v>4</v>
      </c>
      <c r="S14" s="54">
        <f t="shared" ref="S14:S17" si="4">(H14+I14)*700+(J14+K14+L14+M14+N14+O14+P14+Q14+R14)*312.5</f>
        <v>21450</v>
      </c>
    </row>
    <row r="15" spans="1:19" s="4" customFormat="1" ht="21" customHeight="1" x14ac:dyDescent="0.15">
      <c r="A15" s="10">
        <v>119024</v>
      </c>
      <c r="B15" s="21" t="s">
        <v>37</v>
      </c>
      <c r="C15" s="11">
        <f t="shared" si="0"/>
        <v>11</v>
      </c>
      <c r="D15" s="11">
        <f t="shared" si="1"/>
        <v>11</v>
      </c>
      <c r="E15" s="12"/>
      <c r="F15" s="14">
        <v>11</v>
      </c>
      <c r="G15" s="11">
        <f t="shared" si="2"/>
        <v>11</v>
      </c>
      <c r="H15" s="13">
        <v>5</v>
      </c>
      <c r="I15" s="13"/>
      <c r="J15" s="13"/>
      <c r="K15" s="13"/>
      <c r="L15" s="13"/>
      <c r="M15" s="13"/>
      <c r="N15" s="13"/>
      <c r="O15" s="13"/>
      <c r="P15" s="13"/>
      <c r="Q15" s="13">
        <v>5</v>
      </c>
      <c r="R15" s="13">
        <v>1</v>
      </c>
      <c r="S15" s="54">
        <f t="shared" si="4"/>
        <v>5375</v>
      </c>
    </row>
    <row r="16" spans="1:19" s="4" customFormat="1" ht="21" customHeight="1" x14ac:dyDescent="0.15">
      <c r="A16" s="20">
        <v>119025</v>
      </c>
      <c r="B16" s="21" t="s">
        <v>38</v>
      </c>
      <c r="C16" s="11">
        <f t="shared" si="0"/>
        <v>1</v>
      </c>
      <c r="D16" s="11">
        <f t="shared" si="1"/>
        <v>1</v>
      </c>
      <c r="E16" s="12"/>
      <c r="F16" s="14">
        <v>1</v>
      </c>
      <c r="G16" s="11">
        <f t="shared" si="2"/>
        <v>1</v>
      </c>
      <c r="H16" s="13">
        <v>1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54">
        <f t="shared" si="4"/>
        <v>700</v>
      </c>
    </row>
    <row r="17" spans="1:19" s="4" customFormat="1" ht="21" customHeight="1" x14ac:dyDescent="0.15">
      <c r="A17" s="10">
        <v>119026</v>
      </c>
      <c r="B17" s="25" t="s">
        <v>39</v>
      </c>
      <c r="C17" s="11">
        <f t="shared" si="0"/>
        <v>7</v>
      </c>
      <c r="D17" s="11">
        <f t="shared" si="1"/>
        <v>7</v>
      </c>
      <c r="E17" s="26">
        <v>2</v>
      </c>
      <c r="F17" s="26">
        <v>5</v>
      </c>
      <c r="G17" s="11">
        <f t="shared" si="2"/>
        <v>7</v>
      </c>
      <c r="H17" s="27">
        <v>2</v>
      </c>
      <c r="I17" s="27"/>
      <c r="J17" s="27"/>
      <c r="K17" s="27"/>
      <c r="L17" s="27">
        <v>1</v>
      </c>
      <c r="M17" s="27"/>
      <c r="N17" s="27"/>
      <c r="O17" s="27"/>
      <c r="P17" s="27"/>
      <c r="Q17" s="13">
        <v>3</v>
      </c>
      <c r="R17" s="27">
        <v>1</v>
      </c>
      <c r="S17" s="54">
        <f t="shared" si="4"/>
        <v>2962.5</v>
      </c>
    </row>
    <row r="18" spans="1:19" s="4" customFormat="1" ht="21" customHeight="1" x14ac:dyDescent="0.15">
      <c r="A18" s="20">
        <v>119027</v>
      </c>
      <c r="B18" s="10" t="s">
        <v>74</v>
      </c>
      <c r="C18" s="11">
        <f t="shared" si="0"/>
        <v>50</v>
      </c>
      <c r="D18" s="11">
        <f t="shared" si="1"/>
        <v>50</v>
      </c>
      <c r="E18" s="12">
        <v>3</v>
      </c>
      <c r="F18" s="12">
        <v>47</v>
      </c>
      <c r="G18" s="11">
        <f t="shared" si="2"/>
        <v>50</v>
      </c>
      <c r="H18" s="13">
        <v>15</v>
      </c>
      <c r="I18" s="13"/>
      <c r="J18" s="13"/>
      <c r="K18" s="13"/>
      <c r="L18" s="13">
        <v>8</v>
      </c>
      <c r="M18" s="13"/>
      <c r="N18" s="13">
        <v>1</v>
      </c>
      <c r="O18" s="13"/>
      <c r="P18" s="13"/>
      <c r="Q18" s="13">
        <v>23</v>
      </c>
      <c r="R18" s="13">
        <v>3</v>
      </c>
      <c r="S18" s="54">
        <f>(H18+I18)*600+(J18+K18+L18+M18+N18+O18+P18+Q18+R18)*250</f>
        <v>17750</v>
      </c>
    </row>
    <row r="19" spans="1:19" s="4" customFormat="1" ht="21" customHeight="1" x14ac:dyDescent="0.15">
      <c r="A19" s="20">
        <v>119030</v>
      </c>
      <c r="B19" s="10" t="s">
        <v>43</v>
      </c>
      <c r="C19" s="11">
        <f t="shared" si="0"/>
        <v>16</v>
      </c>
      <c r="D19" s="11">
        <f t="shared" si="1"/>
        <v>16</v>
      </c>
      <c r="E19" s="12"/>
      <c r="F19" s="14">
        <v>16</v>
      </c>
      <c r="G19" s="14">
        <v>16</v>
      </c>
      <c r="H19" s="14">
        <v>2</v>
      </c>
      <c r="I19" s="14"/>
      <c r="J19" s="14">
        <v>2</v>
      </c>
      <c r="K19" s="14"/>
      <c r="L19" s="14">
        <v>2</v>
      </c>
      <c r="M19" s="14"/>
      <c r="N19" s="14"/>
      <c r="O19" s="14"/>
      <c r="P19" s="14"/>
      <c r="Q19" s="14">
        <v>10</v>
      </c>
      <c r="R19" s="14"/>
      <c r="S19" s="54">
        <f t="shared" ref="S19:S22" si="5">(H19+I19)*700+(J19+K19+L19+M19+N19+O19+P19+Q19+R19)*312.5</f>
        <v>5775</v>
      </c>
    </row>
    <row r="20" spans="1:19" s="4" customFormat="1" ht="21" customHeight="1" x14ac:dyDescent="0.15">
      <c r="A20" s="20">
        <v>119031</v>
      </c>
      <c r="B20" s="20" t="s">
        <v>44</v>
      </c>
      <c r="C20" s="11">
        <f t="shared" si="0"/>
        <v>13</v>
      </c>
      <c r="D20" s="11">
        <f t="shared" si="1"/>
        <v>13</v>
      </c>
      <c r="E20" s="28">
        <v>9</v>
      </c>
      <c r="F20" s="29">
        <v>4</v>
      </c>
      <c r="G20" s="11">
        <f t="shared" ref="G20:G28" si="6">H20+I20+J20+K20+L20+M20+N20+O20+P20+Q20+R20</f>
        <v>13</v>
      </c>
      <c r="H20" s="30"/>
      <c r="I20" s="30"/>
      <c r="J20" s="30"/>
      <c r="K20" s="30"/>
      <c r="L20" s="50">
        <v>3</v>
      </c>
      <c r="M20" s="50"/>
      <c r="N20" s="50"/>
      <c r="O20" s="50"/>
      <c r="P20" s="50"/>
      <c r="Q20" s="30">
        <v>4</v>
      </c>
      <c r="R20" s="50">
        <v>6</v>
      </c>
      <c r="S20" s="54">
        <f t="shared" si="5"/>
        <v>4062.5</v>
      </c>
    </row>
    <row r="21" spans="1:19" s="4" customFormat="1" ht="21" customHeight="1" x14ac:dyDescent="0.15">
      <c r="A21" s="31">
        <v>119032</v>
      </c>
      <c r="B21" s="10" t="s">
        <v>45</v>
      </c>
      <c r="C21" s="11">
        <f t="shared" si="0"/>
        <v>64</v>
      </c>
      <c r="D21" s="11">
        <f t="shared" si="1"/>
        <v>64</v>
      </c>
      <c r="E21" s="14">
        <v>25</v>
      </c>
      <c r="F21" s="14">
        <v>39</v>
      </c>
      <c r="G21" s="11">
        <f t="shared" si="6"/>
        <v>64</v>
      </c>
      <c r="H21" s="13">
        <v>1</v>
      </c>
      <c r="I21" s="13"/>
      <c r="J21" s="13"/>
      <c r="K21" s="13"/>
      <c r="L21" s="13">
        <v>18</v>
      </c>
      <c r="M21" s="13"/>
      <c r="N21" s="13"/>
      <c r="O21" s="13"/>
      <c r="P21" s="13"/>
      <c r="Q21" s="13">
        <v>4</v>
      </c>
      <c r="R21" s="13">
        <v>41</v>
      </c>
      <c r="S21" s="54">
        <f t="shared" si="5"/>
        <v>20387.5</v>
      </c>
    </row>
    <row r="22" spans="1:19" s="4" customFormat="1" ht="21" customHeight="1" x14ac:dyDescent="0.15">
      <c r="A22" s="20">
        <v>119033</v>
      </c>
      <c r="B22" s="10" t="s">
        <v>75</v>
      </c>
      <c r="C22" s="11">
        <f t="shared" si="0"/>
        <v>22</v>
      </c>
      <c r="D22" s="23">
        <f t="shared" si="1"/>
        <v>22</v>
      </c>
      <c r="E22" s="14">
        <v>15</v>
      </c>
      <c r="F22" s="12">
        <v>7</v>
      </c>
      <c r="G22" s="11">
        <f t="shared" si="6"/>
        <v>22</v>
      </c>
      <c r="H22" s="13"/>
      <c r="I22" s="13"/>
      <c r="J22" s="13"/>
      <c r="K22" s="13"/>
      <c r="L22" s="13">
        <v>2</v>
      </c>
      <c r="M22" s="13"/>
      <c r="N22" s="13"/>
      <c r="O22" s="13"/>
      <c r="P22" s="13"/>
      <c r="Q22" s="13">
        <v>10</v>
      </c>
      <c r="R22" s="13">
        <v>10</v>
      </c>
      <c r="S22" s="54">
        <f t="shared" si="5"/>
        <v>6875</v>
      </c>
    </row>
    <row r="23" spans="1:19" s="4" customFormat="1" ht="21" customHeight="1" x14ac:dyDescent="0.15">
      <c r="A23" s="32">
        <v>119048</v>
      </c>
      <c r="B23" s="10" t="s">
        <v>76</v>
      </c>
      <c r="C23" s="11">
        <f t="shared" si="0"/>
        <v>46</v>
      </c>
      <c r="D23" s="11">
        <f t="shared" si="1"/>
        <v>46</v>
      </c>
      <c r="E23" s="14">
        <v>34</v>
      </c>
      <c r="F23" s="12">
        <v>12</v>
      </c>
      <c r="G23" s="11">
        <f t="shared" si="6"/>
        <v>46</v>
      </c>
      <c r="H23" s="13">
        <v>6</v>
      </c>
      <c r="I23" s="13"/>
      <c r="J23" s="13"/>
      <c r="K23" s="13"/>
      <c r="L23" s="13">
        <v>20</v>
      </c>
      <c r="M23" s="13"/>
      <c r="N23" s="13"/>
      <c r="O23" s="13"/>
      <c r="P23" s="13">
        <v>5</v>
      </c>
      <c r="Q23" s="13">
        <v>7</v>
      </c>
      <c r="R23" s="13">
        <v>8</v>
      </c>
      <c r="S23" s="54">
        <f t="shared" ref="S23:S28" si="7">(H23+I23)*600+(J23+K23+L23+M23+N23+O23+P23+Q23+R23)*250</f>
        <v>13600</v>
      </c>
    </row>
    <row r="24" spans="1:19" s="4" customFormat="1" ht="21" customHeight="1" x14ac:dyDescent="0.15">
      <c r="A24" s="20">
        <v>119049</v>
      </c>
      <c r="B24" s="10" t="s">
        <v>77</v>
      </c>
      <c r="C24" s="11">
        <f t="shared" si="0"/>
        <v>82</v>
      </c>
      <c r="D24" s="11">
        <f t="shared" si="1"/>
        <v>82</v>
      </c>
      <c r="E24" s="12">
        <v>44</v>
      </c>
      <c r="F24" s="12">
        <v>38</v>
      </c>
      <c r="G24" s="11">
        <f t="shared" si="6"/>
        <v>82</v>
      </c>
      <c r="H24" s="13">
        <v>17</v>
      </c>
      <c r="I24" s="13"/>
      <c r="J24" s="13"/>
      <c r="K24" s="13"/>
      <c r="L24" s="13">
        <v>32</v>
      </c>
      <c r="M24" s="13"/>
      <c r="N24" s="13"/>
      <c r="O24" s="13"/>
      <c r="P24" s="13">
        <v>2</v>
      </c>
      <c r="Q24" s="13">
        <v>12</v>
      </c>
      <c r="R24" s="13">
        <v>19</v>
      </c>
      <c r="S24" s="54">
        <f t="shared" si="7"/>
        <v>26450</v>
      </c>
    </row>
    <row r="25" spans="1:19" s="4" customFormat="1" ht="21" customHeight="1" x14ac:dyDescent="0.15">
      <c r="A25" s="32">
        <v>119050</v>
      </c>
      <c r="B25" s="10" t="s">
        <v>78</v>
      </c>
      <c r="C25" s="11">
        <f t="shared" si="0"/>
        <v>86</v>
      </c>
      <c r="D25" s="11">
        <f t="shared" si="1"/>
        <v>86</v>
      </c>
      <c r="E25" s="12"/>
      <c r="F25" s="14">
        <v>86</v>
      </c>
      <c r="G25" s="11">
        <f t="shared" si="6"/>
        <v>86</v>
      </c>
      <c r="H25" s="13">
        <v>46</v>
      </c>
      <c r="I25" s="13">
        <v>2</v>
      </c>
      <c r="J25" s="13"/>
      <c r="K25" s="13"/>
      <c r="L25" s="13">
        <v>19</v>
      </c>
      <c r="M25" s="13"/>
      <c r="N25" s="13"/>
      <c r="O25" s="13"/>
      <c r="P25" s="13"/>
      <c r="Q25" s="13">
        <v>8</v>
      </c>
      <c r="R25" s="13">
        <v>11</v>
      </c>
      <c r="S25" s="54">
        <f t="shared" si="7"/>
        <v>38300</v>
      </c>
    </row>
    <row r="26" spans="1:19" s="4" customFormat="1" ht="21" customHeight="1" x14ac:dyDescent="0.15">
      <c r="A26" s="10">
        <v>119051</v>
      </c>
      <c r="B26" s="10" t="s">
        <v>79</v>
      </c>
      <c r="C26" s="11">
        <f t="shared" si="0"/>
        <v>113</v>
      </c>
      <c r="D26" s="11">
        <f t="shared" si="1"/>
        <v>113</v>
      </c>
      <c r="E26" s="33">
        <v>37</v>
      </c>
      <c r="F26" s="34">
        <v>76</v>
      </c>
      <c r="G26" s="11">
        <f t="shared" si="6"/>
        <v>113</v>
      </c>
      <c r="H26" s="35">
        <v>20</v>
      </c>
      <c r="I26" s="35"/>
      <c r="J26" s="35"/>
      <c r="K26" s="35"/>
      <c r="L26" s="51">
        <v>43</v>
      </c>
      <c r="M26" s="52"/>
      <c r="N26" s="52">
        <v>2</v>
      </c>
      <c r="O26" s="52"/>
      <c r="P26" s="52">
        <v>3</v>
      </c>
      <c r="Q26" s="13">
        <v>19</v>
      </c>
      <c r="R26" s="55">
        <v>26</v>
      </c>
      <c r="S26" s="54">
        <f t="shared" si="7"/>
        <v>35250</v>
      </c>
    </row>
    <row r="27" spans="1:19" s="4" customFormat="1" ht="21" customHeight="1" x14ac:dyDescent="0.15">
      <c r="A27" s="32">
        <v>119052</v>
      </c>
      <c r="B27" s="10" t="s">
        <v>80</v>
      </c>
      <c r="C27" s="11">
        <f t="shared" si="0"/>
        <v>32</v>
      </c>
      <c r="D27" s="11">
        <f t="shared" si="1"/>
        <v>32</v>
      </c>
      <c r="E27" s="12"/>
      <c r="F27" s="14">
        <v>32</v>
      </c>
      <c r="G27" s="11">
        <f t="shared" si="6"/>
        <v>32</v>
      </c>
      <c r="H27" s="13">
        <v>14</v>
      </c>
      <c r="I27" s="13"/>
      <c r="J27" s="13">
        <v>2</v>
      </c>
      <c r="K27" s="13"/>
      <c r="L27" s="13">
        <v>12</v>
      </c>
      <c r="M27" s="13">
        <v>1</v>
      </c>
      <c r="N27" s="13"/>
      <c r="O27" s="13"/>
      <c r="P27" s="13"/>
      <c r="Q27" s="13">
        <v>2</v>
      </c>
      <c r="R27" s="13">
        <v>1</v>
      </c>
      <c r="S27" s="54">
        <f t="shared" si="7"/>
        <v>12900</v>
      </c>
    </row>
    <row r="28" spans="1:19" s="4" customFormat="1" ht="21" customHeight="1" x14ac:dyDescent="0.15">
      <c r="A28" s="20">
        <v>119053</v>
      </c>
      <c r="B28" s="10" t="s">
        <v>81</v>
      </c>
      <c r="C28" s="11">
        <f t="shared" si="0"/>
        <v>175</v>
      </c>
      <c r="D28" s="11">
        <f t="shared" si="1"/>
        <v>175</v>
      </c>
      <c r="E28" s="12">
        <v>13</v>
      </c>
      <c r="F28" s="14">
        <v>162</v>
      </c>
      <c r="G28" s="11">
        <f t="shared" si="6"/>
        <v>175</v>
      </c>
      <c r="H28" s="13">
        <v>50</v>
      </c>
      <c r="I28" s="13"/>
      <c r="J28" s="13">
        <v>3</v>
      </c>
      <c r="K28" s="13"/>
      <c r="L28" s="13">
        <v>48</v>
      </c>
      <c r="M28" s="13"/>
      <c r="N28" s="13"/>
      <c r="O28" s="13"/>
      <c r="P28" s="13"/>
      <c r="Q28" s="13">
        <v>29</v>
      </c>
      <c r="R28" s="13">
        <v>45</v>
      </c>
      <c r="S28" s="54">
        <f t="shared" si="7"/>
        <v>61250</v>
      </c>
    </row>
    <row r="29" spans="1:19" s="4" customFormat="1" ht="21" customHeight="1" x14ac:dyDescent="0.15">
      <c r="A29" s="36">
        <v>119054</v>
      </c>
      <c r="B29" s="10" t="s">
        <v>82</v>
      </c>
      <c r="C29" s="11">
        <f t="shared" si="0"/>
        <v>100</v>
      </c>
      <c r="D29" s="11">
        <f t="shared" si="1"/>
        <v>100</v>
      </c>
      <c r="E29" s="12">
        <v>1</v>
      </c>
      <c r="F29" s="12">
        <v>99</v>
      </c>
      <c r="G29" s="11">
        <v>100</v>
      </c>
      <c r="H29" s="12">
        <v>41</v>
      </c>
      <c r="I29" s="12">
        <v>0</v>
      </c>
      <c r="J29" s="12">
        <v>2</v>
      </c>
      <c r="K29" s="12">
        <v>0</v>
      </c>
      <c r="L29" s="12">
        <v>35</v>
      </c>
      <c r="M29" s="12">
        <v>0</v>
      </c>
      <c r="N29" s="12">
        <v>1</v>
      </c>
      <c r="O29" s="12">
        <v>0</v>
      </c>
      <c r="P29" s="12">
        <v>1</v>
      </c>
      <c r="Q29" s="12">
        <v>15</v>
      </c>
      <c r="R29" s="12">
        <v>5</v>
      </c>
      <c r="S29" s="12">
        <v>39350</v>
      </c>
    </row>
    <row r="30" spans="1:19" s="4" customFormat="1" ht="21" customHeight="1" x14ac:dyDescent="0.15">
      <c r="A30" s="10">
        <v>119055</v>
      </c>
      <c r="B30" s="37" t="s">
        <v>83</v>
      </c>
      <c r="C30" s="11">
        <f t="shared" si="0"/>
        <v>63</v>
      </c>
      <c r="D30" s="11">
        <f t="shared" si="1"/>
        <v>63</v>
      </c>
      <c r="E30" s="12">
        <v>1</v>
      </c>
      <c r="F30" s="14">
        <v>62</v>
      </c>
      <c r="G30" s="11">
        <f t="shared" ref="G30:G84" si="8">H30+I30+J30+K30+L30+M30+N30+O30+P30+Q30+R30</f>
        <v>63</v>
      </c>
      <c r="H30" s="13">
        <v>12</v>
      </c>
      <c r="I30" s="13"/>
      <c r="J30" s="13"/>
      <c r="K30" s="13"/>
      <c r="L30" s="13">
        <v>23</v>
      </c>
      <c r="M30" s="13"/>
      <c r="N30" s="13">
        <v>2</v>
      </c>
      <c r="O30" s="13"/>
      <c r="P30" s="13"/>
      <c r="Q30" s="13">
        <v>13</v>
      </c>
      <c r="R30" s="13">
        <v>13</v>
      </c>
      <c r="S30" s="54">
        <f t="shared" ref="S30:S32" si="9">(H30+I30)*600+(J30+K30+L30+M30+N30+O30+P30+Q30+R30)*250</f>
        <v>19950</v>
      </c>
    </row>
    <row r="31" spans="1:19" s="4" customFormat="1" ht="21" customHeight="1" x14ac:dyDescent="0.15">
      <c r="A31" s="10">
        <v>119056</v>
      </c>
      <c r="B31" s="21" t="s">
        <v>84</v>
      </c>
      <c r="C31" s="11">
        <f t="shared" si="0"/>
        <v>15</v>
      </c>
      <c r="D31" s="11">
        <f t="shared" si="1"/>
        <v>15</v>
      </c>
      <c r="E31" s="12"/>
      <c r="F31" s="14">
        <v>15</v>
      </c>
      <c r="G31" s="11">
        <f t="shared" si="8"/>
        <v>15</v>
      </c>
      <c r="H31" s="13">
        <v>4</v>
      </c>
      <c r="I31" s="13">
        <v>1</v>
      </c>
      <c r="J31" s="13"/>
      <c r="K31" s="13"/>
      <c r="L31" s="13">
        <v>3</v>
      </c>
      <c r="M31" s="13"/>
      <c r="N31" s="13"/>
      <c r="O31" s="13"/>
      <c r="P31" s="13"/>
      <c r="Q31" s="13">
        <v>4</v>
      </c>
      <c r="R31" s="13">
        <v>3</v>
      </c>
      <c r="S31" s="54">
        <f t="shared" si="9"/>
        <v>5500</v>
      </c>
    </row>
    <row r="32" spans="1:19" s="4" customFormat="1" ht="21" customHeight="1" x14ac:dyDescent="0.15">
      <c r="A32" s="20">
        <v>119057</v>
      </c>
      <c r="B32" s="12" t="s">
        <v>85</v>
      </c>
      <c r="C32" s="11">
        <f t="shared" si="0"/>
        <v>54</v>
      </c>
      <c r="D32" s="11">
        <f t="shared" si="1"/>
        <v>54</v>
      </c>
      <c r="E32" s="20"/>
      <c r="F32" s="11">
        <v>54</v>
      </c>
      <c r="G32" s="11">
        <v>54</v>
      </c>
      <c r="H32" s="11">
        <v>27</v>
      </c>
      <c r="I32" s="11"/>
      <c r="J32" s="11">
        <v>1</v>
      </c>
      <c r="K32" s="11"/>
      <c r="L32" s="11">
        <v>12</v>
      </c>
      <c r="M32" s="11"/>
      <c r="N32" s="11"/>
      <c r="O32" s="11"/>
      <c r="P32" s="11"/>
      <c r="Q32" s="11">
        <v>14</v>
      </c>
      <c r="R32" s="11"/>
      <c r="S32" s="54">
        <f t="shared" si="9"/>
        <v>22950</v>
      </c>
    </row>
    <row r="33" spans="1:19" s="4" customFormat="1" ht="21" customHeight="1" x14ac:dyDescent="0.15">
      <c r="A33" s="10">
        <v>119058</v>
      </c>
      <c r="B33" s="10" t="s">
        <v>86</v>
      </c>
      <c r="C33" s="11">
        <v>78</v>
      </c>
      <c r="D33" s="11">
        <f t="shared" si="1"/>
        <v>78</v>
      </c>
      <c r="E33" s="12"/>
      <c r="F33" s="14">
        <v>78</v>
      </c>
      <c r="G33" s="11">
        <f t="shared" si="8"/>
        <v>78</v>
      </c>
      <c r="H33" s="13">
        <v>19</v>
      </c>
      <c r="I33" s="13"/>
      <c r="J33" s="13">
        <v>2</v>
      </c>
      <c r="K33" s="13"/>
      <c r="L33" s="13">
        <v>17</v>
      </c>
      <c r="M33" s="13"/>
      <c r="N33" s="13"/>
      <c r="O33" s="13"/>
      <c r="P33" s="13"/>
      <c r="Q33" s="30">
        <v>8</v>
      </c>
      <c r="R33" s="13">
        <v>32</v>
      </c>
      <c r="S33" s="54">
        <v>26150</v>
      </c>
    </row>
    <row r="34" spans="1:19" s="4" customFormat="1" ht="21" customHeight="1" x14ac:dyDescent="0.15">
      <c r="A34" s="20">
        <v>119059</v>
      </c>
      <c r="B34" s="12" t="s">
        <v>87</v>
      </c>
      <c r="C34" s="11">
        <f t="shared" ref="C34:C85" si="10">G34</f>
        <v>86</v>
      </c>
      <c r="D34" s="11">
        <f t="shared" si="1"/>
        <v>86</v>
      </c>
      <c r="E34" s="12"/>
      <c r="F34" s="14">
        <v>86</v>
      </c>
      <c r="G34" s="11">
        <f t="shared" si="8"/>
        <v>86</v>
      </c>
      <c r="H34" s="13">
        <v>37</v>
      </c>
      <c r="I34" s="13">
        <v>1</v>
      </c>
      <c r="J34" s="13"/>
      <c r="K34" s="13"/>
      <c r="L34" s="13">
        <v>27</v>
      </c>
      <c r="M34" s="13"/>
      <c r="N34" s="13"/>
      <c r="O34" s="13"/>
      <c r="P34" s="13"/>
      <c r="Q34" s="13">
        <v>3</v>
      </c>
      <c r="R34" s="13">
        <v>18</v>
      </c>
      <c r="S34" s="54">
        <f t="shared" ref="S34:S37" si="11">(H34+I34)*600+(J34+K34+L34+M34+N34+O34+P34+Q34+R34)*250</f>
        <v>34800</v>
      </c>
    </row>
    <row r="35" spans="1:19" s="4" customFormat="1" ht="21" customHeight="1" x14ac:dyDescent="0.15">
      <c r="A35" s="10">
        <v>119060</v>
      </c>
      <c r="B35" s="25" t="s">
        <v>88</v>
      </c>
      <c r="C35" s="11">
        <f t="shared" si="10"/>
        <v>60</v>
      </c>
      <c r="D35" s="11">
        <f t="shared" si="1"/>
        <v>60</v>
      </c>
      <c r="E35" s="38"/>
      <c r="F35" s="39">
        <v>60</v>
      </c>
      <c r="G35" s="11">
        <f t="shared" si="8"/>
        <v>60</v>
      </c>
      <c r="H35" s="13">
        <v>14</v>
      </c>
      <c r="I35" s="27">
        <v>2</v>
      </c>
      <c r="J35" s="27">
        <v>2</v>
      </c>
      <c r="K35" s="27"/>
      <c r="L35" s="27">
        <v>19</v>
      </c>
      <c r="M35" s="27"/>
      <c r="N35" s="27"/>
      <c r="O35" s="27"/>
      <c r="P35" s="27"/>
      <c r="Q35" s="13">
        <v>12</v>
      </c>
      <c r="R35" s="27">
        <v>11</v>
      </c>
      <c r="S35" s="54">
        <f t="shared" si="11"/>
        <v>20600</v>
      </c>
    </row>
    <row r="36" spans="1:19" s="4" customFormat="1" ht="21" customHeight="1" x14ac:dyDescent="0.15">
      <c r="A36" s="20">
        <v>119061</v>
      </c>
      <c r="B36" s="20" t="s">
        <v>47</v>
      </c>
      <c r="C36" s="11">
        <f t="shared" si="10"/>
        <v>43</v>
      </c>
      <c r="D36" s="11">
        <f t="shared" si="1"/>
        <v>43</v>
      </c>
      <c r="E36" s="11">
        <v>1</v>
      </c>
      <c r="F36" s="11">
        <v>42</v>
      </c>
      <c r="G36" s="11">
        <f t="shared" si="8"/>
        <v>43</v>
      </c>
      <c r="H36" s="30">
        <v>8</v>
      </c>
      <c r="I36" s="30"/>
      <c r="J36" s="30"/>
      <c r="K36" s="30"/>
      <c r="L36" s="30">
        <v>12</v>
      </c>
      <c r="M36" s="30"/>
      <c r="N36" s="30">
        <v>1</v>
      </c>
      <c r="O36" s="30"/>
      <c r="P36" s="30"/>
      <c r="Q36" s="30">
        <v>6</v>
      </c>
      <c r="R36" s="30">
        <v>16</v>
      </c>
      <c r="S36" s="54">
        <f t="shared" si="11"/>
        <v>13550</v>
      </c>
    </row>
    <row r="37" spans="1:19" s="4" customFormat="1" ht="21" customHeight="1" x14ac:dyDescent="0.15">
      <c r="A37" s="20">
        <v>119062</v>
      </c>
      <c r="B37" s="21" t="s">
        <v>89</v>
      </c>
      <c r="C37" s="11">
        <f t="shared" si="10"/>
        <v>48</v>
      </c>
      <c r="D37" s="11">
        <f t="shared" si="1"/>
        <v>48</v>
      </c>
      <c r="E37" s="12"/>
      <c r="F37" s="14">
        <v>48</v>
      </c>
      <c r="G37" s="11">
        <f t="shared" si="8"/>
        <v>48</v>
      </c>
      <c r="H37" s="13">
        <v>12</v>
      </c>
      <c r="I37" s="13"/>
      <c r="J37" s="13">
        <v>2</v>
      </c>
      <c r="K37" s="13"/>
      <c r="L37" s="13">
        <v>11</v>
      </c>
      <c r="M37" s="13"/>
      <c r="N37" s="13"/>
      <c r="O37" s="13"/>
      <c r="P37" s="13"/>
      <c r="Q37" s="13">
        <v>13</v>
      </c>
      <c r="R37" s="13">
        <v>10</v>
      </c>
      <c r="S37" s="54">
        <f t="shared" si="11"/>
        <v>16200</v>
      </c>
    </row>
    <row r="38" spans="1:19" s="4" customFormat="1" ht="21" customHeight="1" x14ac:dyDescent="0.15">
      <c r="A38" s="20">
        <v>119063</v>
      </c>
      <c r="B38" s="21" t="s">
        <v>48</v>
      </c>
      <c r="C38" s="11">
        <f t="shared" si="10"/>
        <v>2</v>
      </c>
      <c r="D38" s="11">
        <f t="shared" si="1"/>
        <v>2</v>
      </c>
      <c r="E38" s="12"/>
      <c r="F38" s="14">
        <v>2</v>
      </c>
      <c r="G38" s="11">
        <f t="shared" si="8"/>
        <v>2</v>
      </c>
      <c r="H38" s="13"/>
      <c r="I38" s="13"/>
      <c r="J38" s="13"/>
      <c r="K38" s="13"/>
      <c r="L38" s="13"/>
      <c r="M38" s="13"/>
      <c r="N38" s="13"/>
      <c r="O38" s="13"/>
      <c r="P38" s="13"/>
      <c r="Q38" s="13">
        <v>2</v>
      </c>
      <c r="R38" s="13"/>
      <c r="S38" s="54">
        <f>(H38+I38)*600+(J38+K38+L38+M38+N38+O38+P38+Q38+R38)*312.5</f>
        <v>625</v>
      </c>
    </row>
    <row r="39" spans="1:19" s="4" customFormat="1" ht="21" customHeight="1" x14ac:dyDescent="0.15">
      <c r="A39" s="20">
        <v>119063</v>
      </c>
      <c r="B39" s="21" t="s">
        <v>49</v>
      </c>
      <c r="C39" s="11">
        <f t="shared" si="10"/>
        <v>28</v>
      </c>
      <c r="D39" s="11">
        <f t="shared" si="1"/>
        <v>28</v>
      </c>
      <c r="E39" s="12"/>
      <c r="F39" s="14">
        <v>28</v>
      </c>
      <c r="G39" s="11">
        <f t="shared" si="8"/>
        <v>28</v>
      </c>
      <c r="H39" s="13">
        <v>12</v>
      </c>
      <c r="I39" s="13">
        <v>1</v>
      </c>
      <c r="J39" s="13"/>
      <c r="K39" s="13"/>
      <c r="L39" s="13">
        <v>12</v>
      </c>
      <c r="M39" s="13">
        <v>1</v>
      </c>
      <c r="N39" s="13"/>
      <c r="O39" s="13"/>
      <c r="P39" s="13"/>
      <c r="Q39" s="13">
        <v>1</v>
      </c>
      <c r="R39" s="13">
        <v>1</v>
      </c>
      <c r="S39" s="54">
        <f t="shared" ref="S39:S42" si="12">(H39+I39)*600+(J39+K39+L39+M39+N39+O39+P39+Q39+R39)*250</f>
        <v>11550</v>
      </c>
    </row>
    <row r="40" spans="1:19" s="4" customFormat="1" ht="21" customHeight="1" x14ac:dyDescent="0.15">
      <c r="A40" s="20">
        <v>119064</v>
      </c>
      <c r="B40" s="21" t="s">
        <v>90</v>
      </c>
      <c r="C40" s="11">
        <f t="shared" si="10"/>
        <v>39</v>
      </c>
      <c r="D40" s="11">
        <f t="shared" si="1"/>
        <v>39</v>
      </c>
      <c r="E40" s="12"/>
      <c r="F40" s="40">
        <v>39</v>
      </c>
      <c r="G40" s="11">
        <f t="shared" si="8"/>
        <v>39</v>
      </c>
      <c r="H40" s="13">
        <v>3</v>
      </c>
      <c r="I40" s="13"/>
      <c r="J40" s="13">
        <v>1</v>
      </c>
      <c r="K40" s="13"/>
      <c r="L40" s="13">
        <v>7</v>
      </c>
      <c r="M40" s="13"/>
      <c r="N40" s="13"/>
      <c r="O40" s="13"/>
      <c r="P40" s="13"/>
      <c r="Q40" s="13">
        <v>4</v>
      </c>
      <c r="R40" s="13">
        <v>24</v>
      </c>
      <c r="S40" s="54">
        <f t="shared" si="12"/>
        <v>10800</v>
      </c>
    </row>
    <row r="41" spans="1:19" s="4" customFormat="1" ht="21" customHeight="1" x14ac:dyDescent="0.15">
      <c r="A41" s="20">
        <v>119065</v>
      </c>
      <c r="B41" s="20" t="s">
        <v>91</v>
      </c>
      <c r="C41" s="11">
        <f t="shared" si="10"/>
        <v>226</v>
      </c>
      <c r="D41" s="11">
        <f t="shared" si="1"/>
        <v>226</v>
      </c>
      <c r="E41" s="20">
        <v>16</v>
      </c>
      <c r="F41" s="20">
        <v>210</v>
      </c>
      <c r="G41" s="11">
        <f t="shared" si="8"/>
        <v>226</v>
      </c>
      <c r="H41" s="30">
        <v>80</v>
      </c>
      <c r="I41" s="30">
        <v>1</v>
      </c>
      <c r="J41" s="30">
        <v>3</v>
      </c>
      <c r="K41" s="30"/>
      <c r="L41" s="13">
        <v>69</v>
      </c>
      <c r="M41" s="30"/>
      <c r="N41" s="30"/>
      <c r="O41" s="30"/>
      <c r="P41" s="30"/>
      <c r="Q41" s="30">
        <v>56</v>
      </c>
      <c r="R41" s="30">
        <v>17</v>
      </c>
      <c r="S41" s="54">
        <f t="shared" si="12"/>
        <v>84850</v>
      </c>
    </row>
    <row r="42" spans="1:19" s="4" customFormat="1" ht="21" customHeight="1" x14ac:dyDescent="0.15">
      <c r="A42" s="20">
        <v>119066</v>
      </c>
      <c r="B42" s="20" t="s">
        <v>92</v>
      </c>
      <c r="C42" s="11">
        <f t="shared" si="10"/>
        <v>41</v>
      </c>
      <c r="D42" s="11">
        <v>41</v>
      </c>
      <c r="E42" s="11"/>
      <c r="F42" s="11">
        <v>41</v>
      </c>
      <c r="G42" s="11">
        <f t="shared" si="8"/>
        <v>41</v>
      </c>
      <c r="H42" s="30">
        <v>27</v>
      </c>
      <c r="I42" s="30">
        <v>1</v>
      </c>
      <c r="J42" s="30"/>
      <c r="K42" s="30"/>
      <c r="L42" s="13">
        <v>8</v>
      </c>
      <c r="M42" s="30"/>
      <c r="N42" s="30"/>
      <c r="O42" s="30"/>
      <c r="P42" s="30"/>
      <c r="Q42" s="30">
        <v>5</v>
      </c>
      <c r="R42" s="30"/>
      <c r="S42" s="54">
        <f t="shared" si="12"/>
        <v>20050</v>
      </c>
    </row>
    <row r="43" spans="1:19" s="4" customFormat="1" ht="21" customHeight="1" x14ac:dyDescent="0.15">
      <c r="A43" s="20">
        <v>119067</v>
      </c>
      <c r="B43" s="20" t="s">
        <v>93</v>
      </c>
      <c r="C43" s="11">
        <f t="shared" si="10"/>
        <v>32</v>
      </c>
      <c r="D43" s="11">
        <f t="shared" ref="D43:D101" si="13">E43+F43</f>
        <v>32</v>
      </c>
      <c r="E43" s="11"/>
      <c r="F43" s="11">
        <v>32</v>
      </c>
      <c r="G43" s="11">
        <f t="shared" si="8"/>
        <v>32</v>
      </c>
      <c r="H43" s="13">
        <v>14</v>
      </c>
      <c r="I43" s="30"/>
      <c r="J43" s="30"/>
      <c r="K43" s="30"/>
      <c r="L43" s="30">
        <v>7</v>
      </c>
      <c r="M43" s="30">
        <v>1</v>
      </c>
      <c r="N43" s="30"/>
      <c r="O43" s="30"/>
      <c r="P43" s="30"/>
      <c r="Q43" s="30">
        <v>9</v>
      </c>
      <c r="R43" s="30">
        <v>1</v>
      </c>
      <c r="S43" s="54">
        <v>13500</v>
      </c>
    </row>
    <row r="44" spans="1:19" s="4" customFormat="1" ht="21" customHeight="1" x14ac:dyDescent="0.15">
      <c r="A44" s="20">
        <v>119068</v>
      </c>
      <c r="B44" s="10" t="s">
        <v>94</v>
      </c>
      <c r="C44" s="11">
        <f t="shared" si="10"/>
        <v>66</v>
      </c>
      <c r="D44" s="11">
        <f t="shared" si="13"/>
        <v>66</v>
      </c>
      <c r="E44" s="12"/>
      <c r="F44" s="12">
        <v>66</v>
      </c>
      <c r="G44" s="11">
        <f t="shared" si="8"/>
        <v>66</v>
      </c>
      <c r="H44" s="13">
        <v>23</v>
      </c>
      <c r="I44" s="13">
        <v>1</v>
      </c>
      <c r="J44" s="13"/>
      <c r="K44" s="13">
        <v>1</v>
      </c>
      <c r="L44" s="13">
        <v>10</v>
      </c>
      <c r="M44" s="13"/>
      <c r="N44" s="13">
        <v>1</v>
      </c>
      <c r="O44" s="13"/>
      <c r="P44" s="13"/>
      <c r="Q44" s="13">
        <v>17</v>
      </c>
      <c r="R44" s="13">
        <v>13</v>
      </c>
      <c r="S44" s="54">
        <f t="shared" ref="S44:S95" si="14">(H44+I44)*600+(J44+K44+L44+M44+N44+O44+P44+Q44+R44)*250</f>
        <v>24900</v>
      </c>
    </row>
    <row r="45" spans="1:19" s="4" customFormat="1" ht="21" customHeight="1" x14ac:dyDescent="0.15">
      <c r="A45" s="20">
        <v>119069</v>
      </c>
      <c r="B45" s="10" t="s">
        <v>95</v>
      </c>
      <c r="C45" s="11">
        <f t="shared" si="10"/>
        <v>40</v>
      </c>
      <c r="D45" s="11">
        <f t="shared" si="13"/>
        <v>40</v>
      </c>
      <c r="E45" s="12"/>
      <c r="F45" s="14">
        <v>40</v>
      </c>
      <c r="G45" s="11">
        <f t="shared" si="8"/>
        <v>40</v>
      </c>
      <c r="H45" s="13">
        <v>16</v>
      </c>
      <c r="I45" s="13"/>
      <c r="J45" s="13"/>
      <c r="K45" s="13"/>
      <c r="L45" s="13">
        <v>13</v>
      </c>
      <c r="M45" s="13"/>
      <c r="N45" s="13">
        <v>1</v>
      </c>
      <c r="O45" s="13"/>
      <c r="P45" s="13"/>
      <c r="Q45" s="13">
        <v>4</v>
      </c>
      <c r="R45" s="13">
        <v>6</v>
      </c>
      <c r="S45" s="54">
        <f t="shared" si="14"/>
        <v>15600</v>
      </c>
    </row>
    <row r="46" spans="1:19" s="4" customFormat="1" ht="21" customHeight="1" x14ac:dyDescent="0.15">
      <c r="A46" s="20">
        <v>119069</v>
      </c>
      <c r="B46" s="12" t="s">
        <v>96</v>
      </c>
      <c r="C46" s="11">
        <f t="shared" si="10"/>
        <v>1</v>
      </c>
      <c r="D46" s="11">
        <f t="shared" si="13"/>
        <v>1</v>
      </c>
      <c r="E46" s="14"/>
      <c r="F46" s="41">
        <v>1</v>
      </c>
      <c r="G46" s="11">
        <f t="shared" si="8"/>
        <v>1</v>
      </c>
      <c r="H46" s="42"/>
      <c r="I46" s="13"/>
      <c r="J46" s="42"/>
      <c r="K46" s="13"/>
      <c r="L46" s="13">
        <v>1</v>
      </c>
      <c r="M46" s="13"/>
      <c r="N46" s="13"/>
      <c r="O46" s="13"/>
      <c r="P46" s="13"/>
      <c r="Q46" s="13"/>
      <c r="R46" s="13"/>
      <c r="S46" s="54">
        <f t="shared" si="14"/>
        <v>250</v>
      </c>
    </row>
    <row r="47" spans="1:19" s="4" customFormat="1" ht="21" customHeight="1" x14ac:dyDescent="0.15">
      <c r="A47" s="8">
        <v>119070</v>
      </c>
      <c r="B47" s="43" t="s">
        <v>97</v>
      </c>
      <c r="C47" s="11">
        <f t="shared" si="10"/>
        <v>118</v>
      </c>
      <c r="D47" s="11">
        <f t="shared" si="13"/>
        <v>118</v>
      </c>
      <c r="E47" s="12">
        <v>13</v>
      </c>
      <c r="F47" s="14">
        <v>105</v>
      </c>
      <c r="G47" s="11">
        <f t="shared" si="8"/>
        <v>118</v>
      </c>
      <c r="H47" s="13">
        <v>41</v>
      </c>
      <c r="I47" s="13">
        <v>2</v>
      </c>
      <c r="J47" s="13">
        <v>1</v>
      </c>
      <c r="K47" s="13"/>
      <c r="L47" s="13">
        <v>53</v>
      </c>
      <c r="M47" s="13"/>
      <c r="N47" s="13"/>
      <c r="O47" s="13"/>
      <c r="P47" s="13"/>
      <c r="Q47" s="13">
        <v>6</v>
      </c>
      <c r="R47" s="13">
        <v>15</v>
      </c>
      <c r="S47" s="54">
        <f t="shared" si="14"/>
        <v>44550</v>
      </c>
    </row>
    <row r="48" spans="1:19" s="4" customFormat="1" ht="21" customHeight="1" x14ac:dyDescent="0.15">
      <c r="A48" s="8">
        <v>119071</v>
      </c>
      <c r="B48" s="22" t="s">
        <v>98</v>
      </c>
      <c r="C48" s="11">
        <f t="shared" si="10"/>
        <v>31</v>
      </c>
      <c r="D48" s="11">
        <f t="shared" si="13"/>
        <v>31</v>
      </c>
      <c r="E48" s="12"/>
      <c r="F48" s="14">
        <v>31</v>
      </c>
      <c r="G48" s="11">
        <f t="shared" si="8"/>
        <v>31</v>
      </c>
      <c r="H48" s="13">
        <v>8</v>
      </c>
      <c r="I48" s="13"/>
      <c r="J48" s="13">
        <v>4</v>
      </c>
      <c r="K48" s="13"/>
      <c r="L48" s="13">
        <v>16</v>
      </c>
      <c r="M48" s="13"/>
      <c r="N48" s="13"/>
      <c r="O48" s="13"/>
      <c r="P48" s="13"/>
      <c r="Q48" s="13">
        <v>3</v>
      </c>
      <c r="R48" s="13"/>
      <c r="S48" s="54">
        <f t="shared" si="14"/>
        <v>10550</v>
      </c>
    </row>
    <row r="49" spans="1:19" s="4" customFormat="1" ht="21" customHeight="1" x14ac:dyDescent="0.15">
      <c r="A49" s="8">
        <v>119072</v>
      </c>
      <c r="B49" s="43" t="s">
        <v>99</v>
      </c>
      <c r="C49" s="11">
        <f t="shared" si="10"/>
        <v>43</v>
      </c>
      <c r="D49" s="11">
        <f t="shared" si="13"/>
        <v>43</v>
      </c>
      <c r="E49" s="12"/>
      <c r="F49" s="14">
        <v>43</v>
      </c>
      <c r="G49" s="11">
        <f t="shared" si="8"/>
        <v>43</v>
      </c>
      <c r="H49" s="13">
        <v>9</v>
      </c>
      <c r="I49" s="13"/>
      <c r="J49" s="13"/>
      <c r="K49" s="13"/>
      <c r="L49" s="13">
        <v>15</v>
      </c>
      <c r="M49" s="13"/>
      <c r="N49" s="13"/>
      <c r="O49" s="13"/>
      <c r="P49" s="13"/>
      <c r="Q49" s="13">
        <v>4</v>
      </c>
      <c r="R49" s="13">
        <v>15</v>
      </c>
      <c r="S49" s="54">
        <f t="shared" si="14"/>
        <v>13900</v>
      </c>
    </row>
    <row r="50" spans="1:19" s="4" customFormat="1" ht="21" customHeight="1" x14ac:dyDescent="0.15">
      <c r="A50" s="8">
        <v>119073</v>
      </c>
      <c r="B50" s="22" t="s">
        <v>100</v>
      </c>
      <c r="C50" s="11">
        <f t="shared" si="10"/>
        <v>33</v>
      </c>
      <c r="D50" s="11">
        <f t="shared" si="13"/>
        <v>33</v>
      </c>
      <c r="E50" s="12"/>
      <c r="F50" s="12">
        <v>33</v>
      </c>
      <c r="G50" s="11">
        <f t="shared" si="8"/>
        <v>33</v>
      </c>
      <c r="H50" s="13">
        <v>6</v>
      </c>
      <c r="I50" s="13"/>
      <c r="J50" s="13"/>
      <c r="K50" s="13"/>
      <c r="L50" s="13">
        <v>13</v>
      </c>
      <c r="M50" s="13">
        <v>2</v>
      </c>
      <c r="N50" s="13"/>
      <c r="O50" s="13"/>
      <c r="P50" s="13"/>
      <c r="Q50" s="13">
        <v>8</v>
      </c>
      <c r="R50" s="13">
        <v>4</v>
      </c>
      <c r="S50" s="54">
        <f t="shared" si="14"/>
        <v>10350</v>
      </c>
    </row>
    <row r="51" spans="1:19" s="4" customFormat="1" ht="21" customHeight="1" x14ac:dyDescent="0.15">
      <c r="A51" s="8">
        <v>119074</v>
      </c>
      <c r="B51" s="43" t="s">
        <v>101</v>
      </c>
      <c r="C51" s="11">
        <f t="shared" si="10"/>
        <v>46</v>
      </c>
      <c r="D51" s="11">
        <f t="shared" si="13"/>
        <v>46</v>
      </c>
      <c r="E51" s="12"/>
      <c r="F51" s="14">
        <v>46</v>
      </c>
      <c r="G51" s="11">
        <f t="shared" si="8"/>
        <v>46</v>
      </c>
      <c r="H51" s="13">
        <v>15</v>
      </c>
      <c r="I51" s="13"/>
      <c r="J51" s="13">
        <v>1</v>
      </c>
      <c r="K51" s="13"/>
      <c r="L51" s="13">
        <v>21</v>
      </c>
      <c r="M51" s="13"/>
      <c r="N51" s="13"/>
      <c r="O51" s="13"/>
      <c r="P51" s="13"/>
      <c r="Q51" s="13">
        <v>6</v>
      </c>
      <c r="R51" s="13">
        <v>3</v>
      </c>
      <c r="S51" s="54">
        <f t="shared" si="14"/>
        <v>16750</v>
      </c>
    </row>
    <row r="52" spans="1:19" s="4" customFormat="1" ht="21" customHeight="1" x14ac:dyDescent="0.15">
      <c r="A52" s="20">
        <v>119075</v>
      </c>
      <c r="B52" s="10" t="s">
        <v>102</v>
      </c>
      <c r="C52" s="11">
        <f t="shared" si="10"/>
        <v>72</v>
      </c>
      <c r="D52" s="11">
        <f t="shared" si="13"/>
        <v>72</v>
      </c>
      <c r="E52" s="12">
        <v>13</v>
      </c>
      <c r="F52" s="14">
        <v>59</v>
      </c>
      <c r="G52" s="11">
        <f t="shared" si="8"/>
        <v>72</v>
      </c>
      <c r="H52" s="13">
        <v>7</v>
      </c>
      <c r="I52" s="13">
        <v>1</v>
      </c>
      <c r="J52" s="13"/>
      <c r="K52" s="13"/>
      <c r="L52" s="13">
        <v>32</v>
      </c>
      <c r="M52" s="13"/>
      <c r="N52" s="13"/>
      <c r="O52" s="13"/>
      <c r="P52" s="13">
        <v>1</v>
      </c>
      <c r="Q52" s="13">
        <v>20</v>
      </c>
      <c r="R52" s="13">
        <v>11</v>
      </c>
      <c r="S52" s="54">
        <f t="shared" si="14"/>
        <v>20800</v>
      </c>
    </row>
    <row r="53" spans="1:19" s="4" customFormat="1" ht="21" customHeight="1" x14ac:dyDescent="0.15">
      <c r="A53" s="20">
        <v>119076</v>
      </c>
      <c r="B53" s="10" t="s">
        <v>103</v>
      </c>
      <c r="C53" s="11">
        <f t="shared" si="10"/>
        <v>25</v>
      </c>
      <c r="D53" s="11">
        <f t="shared" si="13"/>
        <v>25</v>
      </c>
      <c r="E53" s="12"/>
      <c r="F53" s="14">
        <v>25</v>
      </c>
      <c r="G53" s="11">
        <f t="shared" si="8"/>
        <v>25</v>
      </c>
      <c r="H53" s="13"/>
      <c r="I53" s="13"/>
      <c r="J53" s="13"/>
      <c r="K53" s="13"/>
      <c r="L53" s="13">
        <v>1</v>
      </c>
      <c r="M53" s="13"/>
      <c r="N53" s="13">
        <v>1</v>
      </c>
      <c r="O53" s="13"/>
      <c r="P53" s="13"/>
      <c r="Q53" s="13">
        <v>4</v>
      </c>
      <c r="R53" s="13">
        <v>19</v>
      </c>
      <c r="S53" s="54">
        <f t="shared" si="14"/>
        <v>6250</v>
      </c>
    </row>
    <row r="54" spans="1:19" s="4" customFormat="1" ht="21" customHeight="1" x14ac:dyDescent="0.15">
      <c r="A54" s="20">
        <v>119077</v>
      </c>
      <c r="B54" s="10" t="s">
        <v>104</v>
      </c>
      <c r="C54" s="11">
        <f t="shared" si="10"/>
        <v>34</v>
      </c>
      <c r="D54" s="11">
        <f t="shared" si="13"/>
        <v>34</v>
      </c>
      <c r="E54" s="12">
        <v>1</v>
      </c>
      <c r="F54" s="12">
        <v>33</v>
      </c>
      <c r="G54" s="11">
        <f t="shared" si="8"/>
        <v>34</v>
      </c>
      <c r="H54" s="13">
        <v>7</v>
      </c>
      <c r="I54" s="13"/>
      <c r="J54" s="13"/>
      <c r="K54" s="13"/>
      <c r="L54" s="13">
        <v>13</v>
      </c>
      <c r="M54" s="13"/>
      <c r="N54" s="13"/>
      <c r="O54" s="13"/>
      <c r="P54" s="13"/>
      <c r="Q54" s="13">
        <v>8</v>
      </c>
      <c r="R54" s="13">
        <v>6</v>
      </c>
      <c r="S54" s="54">
        <f t="shared" si="14"/>
        <v>10950</v>
      </c>
    </row>
    <row r="55" spans="1:19" s="4" customFormat="1" ht="21" customHeight="1" x14ac:dyDescent="0.15">
      <c r="A55" s="20">
        <v>119078</v>
      </c>
      <c r="B55" s="10" t="s">
        <v>105</v>
      </c>
      <c r="C55" s="11">
        <f t="shared" si="10"/>
        <v>15</v>
      </c>
      <c r="D55" s="11">
        <f t="shared" si="13"/>
        <v>15</v>
      </c>
      <c r="E55" s="12"/>
      <c r="F55" s="12">
        <v>15</v>
      </c>
      <c r="G55" s="11">
        <f t="shared" si="8"/>
        <v>15</v>
      </c>
      <c r="H55" s="13">
        <v>4</v>
      </c>
      <c r="I55" s="13"/>
      <c r="J55" s="13"/>
      <c r="K55" s="13"/>
      <c r="L55" s="13">
        <v>5</v>
      </c>
      <c r="M55" s="13"/>
      <c r="N55" s="13"/>
      <c r="O55" s="13"/>
      <c r="P55" s="13"/>
      <c r="Q55" s="13">
        <v>5</v>
      </c>
      <c r="R55" s="13">
        <v>1</v>
      </c>
      <c r="S55" s="54">
        <f t="shared" si="14"/>
        <v>5150</v>
      </c>
    </row>
    <row r="56" spans="1:19" ht="21" customHeight="1" x14ac:dyDescent="0.15">
      <c r="A56" s="20">
        <v>119079</v>
      </c>
      <c r="B56" s="10" t="s">
        <v>106</v>
      </c>
      <c r="C56" s="11">
        <f t="shared" si="10"/>
        <v>28</v>
      </c>
      <c r="D56" s="11">
        <f t="shared" si="13"/>
        <v>28</v>
      </c>
      <c r="E56" s="12">
        <v>1</v>
      </c>
      <c r="F56" s="14">
        <v>27</v>
      </c>
      <c r="G56" s="11">
        <f t="shared" si="8"/>
        <v>28</v>
      </c>
      <c r="H56" s="13">
        <v>3</v>
      </c>
      <c r="I56" s="13"/>
      <c r="J56" s="13">
        <v>2</v>
      </c>
      <c r="K56" s="13"/>
      <c r="L56" s="13">
        <v>9</v>
      </c>
      <c r="M56" s="13"/>
      <c r="N56" s="13"/>
      <c r="O56" s="13"/>
      <c r="P56" s="13"/>
      <c r="Q56" s="13">
        <v>7</v>
      </c>
      <c r="R56" s="13">
        <v>7</v>
      </c>
      <c r="S56" s="54">
        <f t="shared" si="14"/>
        <v>8050</v>
      </c>
    </row>
    <row r="57" spans="1:19" ht="21" customHeight="1" x14ac:dyDescent="0.15">
      <c r="A57" s="20">
        <v>119080</v>
      </c>
      <c r="B57" s="10" t="s">
        <v>107</v>
      </c>
      <c r="C57" s="11">
        <f t="shared" si="10"/>
        <v>23</v>
      </c>
      <c r="D57" s="11">
        <f t="shared" si="13"/>
        <v>23</v>
      </c>
      <c r="E57" s="12"/>
      <c r="F57" s="14">
        <v>23</v>
      </c>
      <c r="G57" s="11">
        <f t="shared" si="8"/>
        <v>23</v>
      </c>
      <c r="H57" s="13">
        <v>13</v>
      </c>
      <c r="I57" s="13">
        <v>1</v>
      </c>
      <c r="J57" s="13"/>
      <c r="K57" s="13"/>
      <c r="L57" s="13">
        <v>4</v>
      </c>
      <c r="M57" s="13"/>
      <c r="N57" s="13"/>
      <c r="O57" s="13"/>
      <c r="P57" s="13"/>
      <c r="Q57" s="13">
        <v>2</v>
      </c>
      <c r="R57" s="13">
        <v>3</v>
      </c>
      <c r="S57" s="54">
        <f t="shared" si="14"/>
        <v>10650</v>
      </c>
    </row>
    <row r="58" spans="1:19" ht="21" customHeight="1" x14ac:dyDescent="0.15">
      <c r="A58" s="9">
        <v>119081</v>
      </c>
      <c r="B58" s="10" t="s">
        <v>108</v>
      </c>
      <c r="C58" s="11">
        <f t="shared" si="10"/>
        <v>91</v>
      </c>
      <c r="D58" s="11">
        <f t="shared" si="13"/>
        <v>91</v>
      </c>
      <c r="E58" s="12">
        <v>3</v>
      </c>
      <c r="F58" s="14">
        <v>88</v>
      </c>
      <c r="G58" s="11">
        <f t="shared" si="8"/>
        <v>91</v>
      </c>
      <c r="H58" s="13">
        <v>18</v>
      </c>
      <c r="I58" s="13">
        <v>1</v>
      </c>
      <c r="J58" s="13"/>
      <c r="K58" s="13"/>
      <c r="L58" s="13">
        <v>15</v>
      </c>
      <c r="M58" s="13"/>
      <c r="N58" s="13"/>
      <c r="O58" s="13"/>
      <c r="P58" s="13">
        <v>2</v>
      </c>
      <c r="Q58" s="13">
        <v>20</v>
      </c>
      <c r="R58" s="13">
        <v>35</v>
      </c>
      <c r="S58" s="54">
        <f t="shared" si="14"/>
        <v>29400</v>
      </c>
    </row>
    <row r="59" spans="1:19" ht="21" customHeight="1" x14ac:dyDescent="0.15">
      <c r="A59" s="20">
        <v>119082</v>
      </c>
      <c r="B59" s="10" t="s">
        <v>109</v>
      </c>
      <c r="C59" s="11">
        <f t="shared" si="10"/>
        <v>67</v>
      </c>
      <c r="D59" s="11">
        <f t="shared" si="13"/>
        <v>67</v>
      </c>
      <c r="E59" s="12"/>
      <c r="F59" s="14">
        <v>67</v>
      </c>
      <c r="G59" s="11">
        <f t="shared" si="8"/>
        <v>67</v>
      </c>
      <c r="H59" s="13">
        <v>9</v>
      </c>
      <c r="I59" s="13">
        <v>3</v>
      </c>
      <c r="J59" s="13">
        <v>1</v>
      </c>
      <c r="K59" s="13"/>
      <c r="L59" s="13">
        <v>10</v>
      </c>
      <c r="M59" s="13"/>
      <c r="N59" s="13"/>
      <c r="O59" s="13"/>
      <c r="P59" s="13"/>
      <c r="Q59" s="13">
        <v>33</v>
      </c>
      <c r="R59" s="13">
        <v>11</v>
      </c>
      <c r="S59" s="54">
        <f t="shared" si="14"/>
        <v>20950</v>
      </c>
    </row>
    <row r="60" spans="1:19" ht="21" customHeight="1" x14ac:dyDescent="0.15">
      <c r="A60" s="20">
        <v>119083</v>
      </c>
      <c r="B60" s="10" t="s">
        <v>110</v>
      </c>
      <c r="C60" s="11">
        <f t="shared" si="10"/>
        <v>30</v>
      </c>
      <c r="D60" s="11">
        <f t="shared" si="13"/>
        <v>30</v>
      </c>
      <c r="E60" s="12"/>
      <c r="F60" s="14">
        <v>30</v>
      </c>
      <c r="G60" s="11">
        <f t="shared" si="8"/>
        <v>30</v>
      </c>
      <c r="H60" s="13">
        <v>6</v>
      </c>
      <c r="I60" s="13"/>
      <c r="J60" s="13"/>
      <c r="K60" s="13"/>
      <c r="L60" s="13">
        <v>5</v>
      </c>
      <c r="M60" s="13"/>
      <c r="N60" s="13"/>
      <c r="O60" s="13"/>
      <c r="P60" s="13"/>
      <c r="Q60" s="13">
        <v>6</v>
      </c>
      <c r="R60" s="13">
        <v>13</v>
      </c>
      <c r="S60" s="54">
        <f t="shared" si="14"/>
        <v>9600</v>
      </c>
    </row>
    <row r="61" spans="1:19" ht="21" customHeight="1" x14ac:dyDescent="0.15">
      <c r="A61" s="20">
        <v>119084</v>
      </c>
      <c r="B61" s="22" t="s">
        <v>111</v>
      </c>
      <c r="C61" s="11">
        <f t="shared" si="10"/>
        <v>72</v>
      </c>
      <c r="D61" s="11">
        <f t="shared" si="13"/>
        <v>72</v>
      </c>
      <c r="E61" s="44"/>
      <c r="F61" s="45">
        <v>72</v>
      </c>
      <c r="G61" s="11">
        <f t="shared" si="8"/>
        <v>72</v>
      </c>
      <c r="H61" s="13">
        <v>24</v>
      </c>
      <c r="I61" s="53">
        <v>1</v>
      </c>
      <c r="J61" s="53"/>
      <c r="K61" s="53"/>
      <c r="L61" s="53">
        <v>27</v>
      </c>
      <c r="M61" s="53">
        <v>3</v>
      </c>
      <c r="N61" s="53"/>
      <c r="O61" s="53"/>
      <c r="P61" s="53"/>
      <c r="Q61" s="13">
        <v>10</v>
      </c>
      <c r="R61" s="53">
        <v>7</v>
      </c>
      <c r="S61" s="54">
        <f t="shared" si="14"/>
        <v>26750</v>
      </c>
    </row>
    <row r="62" spans="1:19" ht="21" customHeight="1" x14ac:dyDescent="0.15">
      <c r="A62" s="46">
        <v>119085</v>
      </c>
      <c r="B62" s="22" t="s">
        <v>112</v>
      </c>
      <c r="C62" s="11">
        <f t="shared" si="10"/>
        <v>92</v>
      </c>
      <c r="D62" s="11">
        <f t="shared" si="13"/>
        <v>92</v>
      </c>
      <c r="E62" s="12">
        <v>1</v>
      </c>
      <c r="F62" s="14">
        <v>91</v>
      </c>
      <c r="G62" s="11">
        <f t="shared" si="8"/>
        <v>92</v>
      </c>
      <c r="H62" s="13">
        <v>40</v>
      </c>
      <c r="I62" s="13">
        <v>1</v>
      </c>
      <c r="J62" s="13">
        <v>1</v>
      </c>
      <c r="K62" s="13"/>
      <c r="L62" s="13">
        <v>14</v>
      </c>
      <c r="M62" s="13"/>
      <c r="N62" s="13"/>
      <c r="O62" s="13"/>
      <c r="P62" s="13"/>
      <c r="Q62" s="13">
        <v>8</v>
      </c>
      <c r="R62" s="13">
        <v>28</v>
      </c>
      <c r="S62" s="54">
        <f t="shared" si="14"/>
        <v>37350</v>
      </c>
    </row>
    <row r="63" spans="1:19" ht="21" customHeight="1" x14ac:dyDescent="0.15">
      <c r="A63" s="47">
        <v>119086</v>
      </c>
      <c r="B63" s="24" t="s">
        <v>113</v>
      </c>
      <c r="C63" s="11">
        <f t="shared" si="10"/>
        <v>83</v>
      </c>
      <c r="D63" s="11">
        <f t="shared" si="13"/>
        <v>83</v>
      </c>
      <c r="E63" s="12"/>
      <c r="F63" s="14">
        <v>83</v>
      </c>
      <c r="G63" s="11">
        <f t="shared" si="8"/>
        <v>83</v>
      </c>
      <c r="H63" s="13">
        <v>34</v>
      </c>
      <c r="I63" s="13">
        <v>2</v>
      </c>
      <c r="J63" s="13"/>
      <c r="K63" s="13"/>
      <c r="L63" s="13">
        <v>23</v>
      </c>
      <c r="M63" s="13"/>
      <c r="N63" s="13"/>
      <c r="O63" s="13"/>
      <c r="P63" s="13"/>
      <c r="Q63" s="13">
        <v>13</v>
      </c>
      <c r="R63" s="13">
        <v>11</v>
      </c>
      <c r="S63" s="54">
        <f t="shared" si="14"/>
        <v>33350</v>
      </c>
    </row>
    <row r="64" spans="1:19" ht="21" customHeight="1" x14ac:dyDescent="0.15">
      <c r="A64" s="20">
        <v>119087</v>
      </c>
      <c r="B64" s="22" t="s">
        <v>114</v>
      </c>
      <c r="C64" s="11">
        <f t="shared" si="10"/>
        <v>31</v>
      </c>
      <c r="D64" s="11">
        <f t="shared" si="13"/>
        <v>31</v>
      </c>
      <c r="E64" s="12"/>
      <c r="F64" s="14">
        <v>31</v>
      </c>
      <c r="G64" s="11">
        <f t="shared" si="8"/>
        <v>31</v>
      </c>
      <c r="H64" s="13">
        <v>10</v>
      </c>
      <c r="I64" s="13"/>
      <c r="J64" s="13"/>
      <c r="K64" s="13"/>
      <c r="L64" s="13">
        <v>4</v>
      </c>
      <c r="M64" s="13"/>
      <c r="N64" s="13"/>
      <c r="O64" s="13"/>
      <c r="P64" s="13"/>
      <c r="Q64" s="13">
        <v>13</v>
      </c>
      <c r="R64" s="13">
        <v>4</v>
      </c>
      <c r="S64" s="54">
        <f t="shared" si="14"/>
        <v>11250</v>
      </c>
    </row>
    <row r="65" spans="1:19" ht="20.100000000000001" customHeight="1" x14ac:dyDescent="0.15">
      <c r="A65" s="10">
        <v>119088</v>
      </c>
      <c r="B65" s="56" t="s">
        <v>115</v>
      </c>
      <c r="C65" s="11">
        <f t="shared" si="10"/>
        <v>137</v>
      </c>
      <c r="D65" s="11">
        <f t="shared" si="13"/>
        <v>137</v>
      </c>
      <c r="E65" s="57">
        <v>4</v>
      </c>
      <c r="F65" s="57">
        <v>133</v>
      </c>
      <c r="G65" s="11">
        <f t="shared" si="8"/>
        <v>137</v>
      </c>
      <c r="H65" s="13">
        <v>32</v>
      </c>
      <c r="I65" s="70">
        <v>3</v>
      </c>
      <c r="J65" s="70"/>
      <c r="K65" s="70"/>
      <c r="L65" s="70">
        <v>73</v>
      </c>
      <c r="M65" s="70"/>
      <c r="N65" s="70"/>
      <c r="O65" s="70"/>
      <c r="P65" s="70"/>
      <c r="Q65" s="13">
        <v>16</v>
      </c>
      <c r="R65" s="70">
        <v>13</v>
      </c>
      <c r="S65" s="54">
        <f t="shared" si="14"/>
        <v>46500</v>
      </c>
    </row>
    <row r="66" spans="1:19" ht="21" customHeight="1" x14ac:dyDescent="0.15">
      <c r="A66" s="10">
        <v>119089</v>
      </c>
      <c r="B66" s="10" t="s">
        <v>116</v>
      </c>
      <c r="C66" s="11">
        <f t="shared" si="10"/>
        <v>51</v>
      </c>
      <c r="D66" s="11">
        <f t="shared" si="13"/>
        <v>51</v>
      </c>
      <c r="E66" s="12"/>
      <c r="F66" s="14">
        <v>51</v>
      </c>
      <c r="G66" s="11">
        <f t="shared" si="8"/>
        <v>51</v>
      </c>
      <c r="H66" s="13">
        <v>14</v>
      </c>
      <c r="I66" s="13"/>
      <c r="J66" s="13">
        <v>2</v>
      </c>
      <c r="K66" s="13"/>
      <c r="L66" s="13">
        <v>18</v>
      </c>
      <c r="M66" s="13"/>
      <c r="N66" s="13"/>
      <c r="O66" s="13"/>
      <c r="P66" s="13"/>
      <c r="Q66" s="13">
        <v>4</v>
      </c>
      <c r="R66" s="13">
        <v>13</v>
      </c>
      <c r="S66" s="54">
        <f t="shared" si="14"/>
        <v>17650</v>
      </c>
    </row>
    <row r="67" spans="1:19" ht="21" customHeight="1" x14ac:dyDescent="0.15">
      <c r="A67" s="8">
        <v>119090</v>
      </c>
      <c r="B67" s="22" t="s">
        <v>117</v>
      </c>
      <c r="C67" s="11">
        <f t="shared" si="10"/>
        <v>168</v>
      </c>
      <c r="D67" s="11">
        <f t="shared" si="13"/>
        <v>168</v>
      </c>
      <c r="E67" s="12"/>
      <c r="F67" s="12">
        <v>168</v>
      </c>
      <c r="G67" s="11">
        <f t="shared" si="8"/>
        <v>168</v>
      </c>
      <c r="H67" s="13">
        <v>27</v>
      </c>
      <c r="I67" s="13"/>
      <c r="J67" s="13"/>
      <c r="K67" s="13"/>
      <c r="L67" s="13">
        <v>46</v>
      </c>
      <c r="M67" s="13"/>
      <c r="N67" s="13"/>
      <c r="O67" s="13"/>
      <c r="P67" s="13"/>
      <c r="Q67" s="13">
        <v>15</v>
      </c>
      <c r="R67" s="13">
        <v>80</v>
      </c>
      <c r="S67" s="54">
        <f t="shared" si="14"/>
        <v>51450</v>
      </c>
    </row>
    <row r="68" spans="1:19" ht="21" customHeight="1" x14ac:dyDescent="0.15">
      <c r="A68" s="8">
        <v>119091</v>
      </c>
      <c r="B68" s="22" t="s">
        <v>118</v>
      </c>
      <c r="C68" s="11">
        <f t="shared" si="10"/>
        <v>72</v>
      </c>
      <c r="D68" s="11">
        <f t="shared" si="13"/>
        <v>72</v>
      </c>
      <c r="E68" s="12"/>
      <c r="F68" s="12">
        <v>72</v>
      </c>
      <c r="G68" s="11">
        <f t="shared" si="8"/>
        <v>72</v>
      </c>
      <c r="H68" s="13">
        <v>14</v>
      </c>
      <c r="I68" s="13">
        <v>1</v>
      </c>
      <c r="J68" s="13"/>
      <c r="K68" s="13"/>
      <c r="L68" s="13">
        <v>22</v>
      </c>
      <c r="M68" s="13"/>
      <c r="N68" s="13"/>
      <c r="O68" s="13"/>
      <c r="P68" s="13"/>
      <c r="Q68" s="13">
        <v>13</v>
      </c>
      <c r="R68" s="13">
        <v>22</v>
      </c>
      <c r="S68" s="54">
        <f t="shared" si="14"/>
        <v>23250</v>
      </c>
    </row>
    <row r="69" spans="1:19" ht="21" customHeight="1" x14ac:dyDescent="0.15">
      <c r="A69" s="9">
        <v>119092</v>
      </c>
      <c r="B69" s="58" t="s">
        <v>119</v>
      </c>
      <c r="C69" s="11">
        <f t="shared" si="10"/>
        <v>39</v>
      </c>
      <c r="D69" s="11">
        <f t="shared" si="13"/>
        <v>39</v>
      </c>
      <c r="E69" s="12"/>
      <c r="F69" s="14">
        <v>39</v>
      </c>
      <c r="G69" s="11">
        <f t="shared" si="8"/>
        <v>39</v>
      </c>
      <c r="H69" s="13">
        <v>8</v>
      </c>
      <c r="I69" s="13"/>
      <c r="J69" s="13">
        <v>2</v>
      </c>
      <c r="K69" s="13"/>
      <c r="L69" s="13">
        <v>20</v>
      </c>
      <c r="M69" s="13"/>
      <c r="N69" s="13"/>
      <c r="O69" s="13"/>
      <c r="P69" s="13"/>
      <c r="Q69" s="13">
        <v>6</v>
      </c>
      <c r="R69" s="13">
        <v>3</v>
      </c>
      <c r="S69" s="54">
        <f t="shared" si="14"/>
        <v>12550</v>
      </c>
    </row>
    <row r="70" spans="1:19" ht="21" customHeight="1" x14ac:dyDescent="0.15">
      <c r="A70" s="8">
        <v>119093</v>
      </c>
      <c r="B70" s="22" t="s">
        <v>120</v>
      </c>
      <c r="C70" s="11">
        <f t="shared" si="10"/>
        <v>57</v>
      </c>
      <c r="D70" s="11">
        <f t="shared" si="13"/>
        <v>57</v>
      </c>
      <c r="E70" s="12"/>
      <c r="F70" s="14">
        <v>57</v>
      </c>
      <c r="G70" s="11">
        <f t="shared" si="8"/>
        <v>57</v>
      </c>
      <c r="H70" s="13">
        <v>20</v>
      </c>
      <c r="I70" s="13"/>
      <c r="J70" s="13"/>
      <c r="K70" s="13"/>
      <c r="L70" s="13">
        <v>24</v>
      </c>
      <c r="M70" s="13"/>
      <c r="N70" s="13"/>
      <c r="O70" s="13"/>
      <c r="P70" s="13">
        <v>1</v>
      </c>
      <c r="Q70" s="13">
        <v>1</v>
      </c>
      <c r="R70" s="13">
        <v>11</v>
      </c>
      <c r="S70" s="54">
        <f t="shared" si="14"/>
        <v>21250</v>
      </c>
    </row>
    <row r="71" spans="1:19" ht="21" customHeight="1" x14ac:dyDescent="0.15">
      <c r="A71" s="59">
        <v>119094</v>
      </c>
      <c r="B71" s="60" t="s">
        <v>121</v>
      </c>
      <c r="C71" s="23">
        <f t="shared" si="10"/>
        <v>118</v>
      </c>
      <c r="D71" s="23">
        <f t="shared" si="13"/>
        <v>118</v>
      </c>
      <c r="E71" s="61">
        <v>21</v>
      </c>
      <c r="F71" s="61">
        <v>97</v>
      </c>
      <c r="G71" s="23">
        <f t="shared" si="8"/>
        <v>118</v>
      </c>
      <c r="H71" s="49">
        <v>44</v>
      </c>
      <c r="I71" s="49"/>
      <c r="J71" s="49">
        <v>1</v>
      </c>
      <c r="K71" s="49"/>
      <c r="L71" s="49">
        <v>38</v>
      </c>
      <c r="M71" s="49">
        <v>1</v>
      </c>
      <c r="N71" s="49"/>
      <c r="O71" s="49"/>
      <c r="P71" s="49"/>
      <c r="Q71" s="49">
        <v>13</v>
      </c>
      <c r="R71" s="49">
        <v>21</v>
      </c>
      <c r="S71" s="54">
        <f t="shared" si="14"/>
        <v>44900</v>
      </c>
    </row>
    <row r="72" spans="1:19" ht="21" customHeight="1" x14ac:dyDescent="0.15">
      <c r="A72" s="10">
        <v>119095</v>
      </c>
      <c r="B72" s="10" t="s">
        <v>50</v>
      </c>
      <c r="C72" s="11">
        <f t="shared" si="10"/>
        <v>30</v>
      </c>
      <c r="D72" s="11">
        <f t="shared" si="13"/>
        <v>30</v>
      </c>
      <c r="E72" s="12">
        <v>16</v>
      </c>
      <c r="F72" s="14">
        <v>14</v>
      </c>
      <c r="G72" s="11">
        <f t="shared" si="8"/>
        <v>30</v>
      </c>
      <c r="H72" s="13">
        <v>5</v>
      </c>
      <c r="I72" s="13"/>
      <c r="J72" s="13">
        <v>1</v>
      </c>
      <c r="K72" s="13"/>
      <c r="L72" s="13">
        <v>10</v>
      </c>
      <c r="M72" s="13"/>
      <c r="N72" s="13"/>
      <c r="O72" s="13"/>
      <c r="P72" s="13"/>
      <c r="Q72" s="13">
        <v>5</v>
      </c>
      <c r="R72" s="13">
        <v>9</v>
      </c>
      <c r="S72" s="54">
        <f t="shared" si="14"/>
        <v>9250</v>
      </c>
    </row>
    <row r="73" spans="1:19" ht="21" customHeight="1" x14ac:dyDescent="0.15">
      <c r="A73" s="32">
        <v>119096</v>
      </c>
      <c r="B73" s="21" t="s">
        <v>122</v>
      </c>
      <c r="C73" s="11">
        <f t="shared" si="10"/>
        <v>71</v>
      </c>
      <c r="D73" s="11">
        <f t="shared" si="13"/>
        <v>71</v>
      </c>
      <c r="E73" s="12"/>
      <c r="F73" s="14">
        <v>71</v>
      </c>
      <c r="G73" s="11">
        <f t="shared" si="8"/>
        <v>71</v>
      </c>
      <c r="H73" s="13">
        <v>21</v>
      </c>
      <c r="I73" s="13"/>
      <c r="J73" s="13"/>
      <c r="K73" s="13"/>
      <c r="L73" s="13">
        <v>21</v>
      </c>
      <c r="M73" s="13"/>
      <c r="N73" s="13"/>
      <c r="O73" s="13"/>
      <c r="P73" s="13"/>
      <c r="Q73" s="13">
        <v>13</v>
      </c>
      <c r="R73" s="13">
        <v>16</v>
      </c>
      <c r="S73" s="54">
        <f t="shared" si="14"/>
        <v>25100</v>
      </c>
    </row>
    <row r="74" spans="1:19" ht="21" customHeight="1" x14ac:dyDescent="0.15">
      <c r="A74" s="9">
        <v>119097</v>
      </c>
      <c r="B74" s="62" t="s">
        <v>123</v>
      </c>
      <c r="C74" s="11">
        <f t="shared" si="10"/>
        <v>58</v>
      </c>
      <c r="D74" s="11">
        <f t="shared" si="13"/>
        <v>58</v>
      </c>
      <c r="E74" s="12"/>
      <c r="F74" s="40">
        <v>58</v>
      </c>
      <c r="G74" s="11">
        <f t="shared" si="8"/>
        <v>58</v>
      </c>
      <c r="H74" s="13">
        <v>20</v>
      </c>
      <c r="I74" s="13"/>
      <c r="J74" s="13"/>
      <c r="K74" s="13"/>
      <c r="L74" s="13">
        <v>14</v>
      </c>
      <c r="M74" s="13"/>
      <c r="N74" s="13"/>
      <c r="O74" s="13"/>
      <c r="P74" s="13"/>
      <c r="Q74" s="13">
        <v>12</v>
      </c>
      <c r="R74" s="13">
        <v>12</v>
      </c>
      <c r="S74" s="54">
        <f t="shared" si="14"/>
        <v>21500</v>
      </c>
    </row>
    <row r="75" spans="1:19" ht="21" customHeight="1" x14ac:dyDescent="0.15">
      <c r="A75" s="32">
        <v>119098</v>
      </c>
      <c r="B75" s="21" t="s">
        <v>124</v>
      </c>
      <c r="C75" s="11">
        <f t="shared" si="10"/>
        <v>65</v>
      </c>
      <c r="D75" s="11">
        <f t="shared" si="13"/>
        <v>65</v>
      </c>
      <c r="E75" s="12">
        <v>1</v>
      </c>
      <c r="F75" s="63">
        <v>64</v>
      </c>
      <c r="G75" s="11">
        <f t="shared" si="8"/>
        <v>65</v>
      </c>
      <c r="H75" s="13">
        <v>21</v>
      </c>
      <c r="I75" s="13"/>
      <c r="J75" s="13"/>
      <c r="K75" s="13"/>
      <c r="L75" s="13">
        <v>13</v>
      </c>
      <c r="M75" s="13"/>
      <c r="N75" s="13"/>
      <c r="O75" s="13"/>
      <c r="P75" s="13"/>
      <c r="Q75" s="13">
        <v>10</v>
      </c>
      <c r="R75" s="13">
        <v>21</v>
      </c>
      <c r="S75" s="54">
        <f t="shared" si="14"/>
        <v>23600</v>
      </c>
    </row>
    <row r="76" spans="1:19" ht="21" customHeight="1" x14ac:dyDescent="0.15">
      <c r="A76" s="32">
        <v>119099</v>
      </c>
      <c r="B76" s="10" t="s">
        <v>125</v>
      </c>
      <c r="C76" s="11">
        <f t="shared" si="10"/>
        <v>57</v>
      </c>
      <c r="D76" s="11">
        <f t="shared" si="13"/>
        <v>57</v>
      </c>
      <c r="E76" s="14">
        <v>32</v>
      </c>
      <c r="F76" s="14">
        <v>25</v>
      </c>
      <c r="G76" s="11">
        <f t="shared" si="8"/>
        <v>57</v>
      </c>
      <c r="H76" s="13">
        <v>7</v>
      </c>
      <c r="I76" s="13">
        <v>1</v>
      </c>
      <c r="J76" s="13"/>
      <c r="K76" s="13"/>
      <c r="L76" s="13">
        <v>38</v>
      </c>
      <c r="M76" s="13"/>
      <c r="N76" s="13">
        <v>1</v>
      </c>
      <c r="O76" s="13"/>
      <c r="P76" s="13"/>
      <c r="Q76" s="13">
        <v>2</v>
      </c>
      <c r="R76" s="13">
        <v>8</v>
      </c>
      <c r="S76" s="54">
        <f t="shared" si="14"/>
        <v>17050</v>
      </c>
    </row>
    <row r="77" spans="1:19" ht="21" customHeight="1" x14ac:dyDescent="0.15">
      <c r="A77" s="32">
        <v>119100</v>
      </c>
      <c r="B77" s="10" t="s">
        <v>126</v>
      </c>
      <c r="C77" s="11">
        <f t="shared" si="10"/>
        <v>101</v>
      </c>
      <c r="D77" s="11">
        <f t="shared" si="13"/>
        <v>101</v>
      </c>
      <c r="E77" s="14">
        <v>22</v>
      </c>
      <c r="F77" s="12">
        <v>79</v>
      </c>
      <c r="G77" s="11">
        <f t="shared" si="8"/>
        <v>101</v>
      </c>
      <c r="H77" s="13">
        <v>11</v>
      </c>
      <c r="I77" s="13">
        <v>1</v>
      </c>
      <c r="J77" s="13"/>
      <c r="K77" s="13"/>
      <c r="L77" s="13">
        <v>47</v>
      </c>
      <c r="M77" s="13"/>
      <c r="N77" s="13"/>
      <c r="O77" s="13"/>
      <c r="P77" s="13"/>
      <c r="Q77" s="13">
        <v>23</v>
      </c>
      <c r="R77" s="13">
        <v>19</v>
      </c>
      <c r="S77" s="54">
        <f t="shared" si="14"/>
        <v>29450</v>
      </c>
    </row>
    <row r="78" spans="1:19" ht="21" customHeight="1" x14ac:dyDescent="0.15">
      <c r="A78" s="32">
        <v>119101</v>
      </c>
      <c r="B78" s="12" t="s">
        <v>127</v>
      </c>
      <c r="C78" s="11">
        <f t="shared" si="10"/>
        <v>70</v>
      </c>
      <c r="D78" s="11">
        <f t="shared" si="13"/>
        <v>70</v>
      </c>
      <c r="E78" s="38"/>
      <c r="F78" s="64">
        <v>70</v>
      </c>
      <c r="G78" s="11">
        <f t="shared" si="8"/>
        <v>70</v>
      </c>
      <c r="H78" s="13">
        <v>18</v>
      </c>
      <c r="I78" s="13"/>
      <c r="J78" s="13">
        <v>1</v>
      </c>
      <c r="K78" s="13"/>
      <c r="L78" s="13">
        <v>24</v>
      </c>
      <c r="M78" s="13"/>
      <c r="N78" s="13"/>
      <c r="O78" s="13"/>
      <c r="P78" s="13"/>
      <c r="Q78" s="13">
        <v>6</v>
      </c>
      <c r="R78" s="13">
        <v>21</v>
      </c>
      <c r="S78" s="54">
        <f t="shared" si="14"/>
        <v>23800</v>
      </c>
    </row>
    <row r="79" spans="1:19" ht="21" customHeight="1" x14ac:dyDescent="0.15">
      <c r="A79" s="32">
        <v>119102</v>
      </c>
      <c r="B79" s="10" t="s">
        <v>128</v>
      </c>
      <c r="C79" s="11">
        <f t="shared" si="10"/>
        <v>93</v>
      </c>
      <c r="D79" s="11">
        <f t="shared" si="13"/>
        <v>93</v>
      </c>
      <c r="E79" s="14">
        <v>6</v>
      </c>
      <c r="F79" s="14">
        <v>87</v>
      </c>
      <c r="G79" s="11">
        <f t="shared" si="8"/>
        <v>93</v>
      </c>
      <c r="H79" s="13">
        <v>20</v>
      </c>
      <c r="I79" s="13">
        <v>1</v>
      </c>
      <c r="J79" s="13">
        <v>1</v>
      </c>
      <c r="K79" s="13"/>
      <c r="L79" s="13">
        <v>42</v>
      </c>
      <c r="M79" s="13"/>
      <c r="N79" s="13"/>
      <c r="O79" s="13"/>
      <c r="P79" s="13"/>
      <c r="Q79" s="13">
        <v>18</v>
      </c>
      <c r="R79" s="13">
        <v>11</v>
      </c>
      <c r="S79" s="54">
        <f t="shared" si="14"/>
        <v>30600</v>
      </c>
    </row>
    <row r="80" spans="1:19" ht="21" customHeight="1" x14ac:dyDescent="0.15">
      <c r="A80" s="32">
        <v>119103</v>
      </c>
      <c r="B80" s="10" t="s">
        <v>129</v>
      </c>
      <c r="C80" s="11">
        <f t="shared" si="10"/>
        <v>43</v>
      </c>
      <c r="D80" s="11">
        <f t="shared" si="13"/>
        <v>43</v>
      </c>
      <c r="E80" s="12">
        <v>1</v>
      </c>
      <c r="F80" s="14">
        <v>42</v>
      </c>
      <c r="G80" s="11">
        <f t="shared" si="8"/>
        <v>43</v>
      </c>
      <c r="H80" s="13">
        <v>12</v>
      </c>
      <c r="I80" s="13"/>
      <c r="J80" s="13"/>
      <c r="K80" s="13"/>
      <c r="L80" s="13">
        <v>22</v>
      </c>
      <c r="M80" s="13"/>
      <c r="N80" s="13">
        <v>2</v>
      </c>
      <c r="O80" s="13"/>
      <c r="P80" s="13"/>
      <c r="Q80" s="13">
        <v>2</v>
      </c>
      <c r="R80" s="13">
        <v>5</v>
      </c>
      <c r="S80" s="54">
        <f t="shared" si="14"/>
        <v>14950</v>
      </c>
    </row>
    <row r="81" spans="1:19" ht="21" customHeight="1" x14ac:dyDescent="0.15">
      <c r="A81" s="32">
        <v>119104</v>
      </c>
      <c r="B81" s="10" t="s">
        <v>130</v>
      </c>
      <c r="C81" s="11">
        <f t="shared" si="10"/>
        <v>68</v>
      </c>
      <c r="D81" s="11">
        <f t="shared" si="13"/>
        <v>68</v>
      </c>
      <c r="E81" s="12">
        <v>16</v>
      </c>
      <c r="F81" s="14">
        <v>52</v>
      </c>
      <c r="G81" s="11">
        <f t="shared" si="8"/>
        <v>68</v>
      </c>
      <c r="H81" s="13">
        <v>20</v>
      </c>
      <c r="I81" s="13"/>
      <c r="J81" s="13">
        <v>1</v>
      </c>
      <c r="K81" s="13"/>
      <c r="L81" s="13">
        <v>32</v>
      </c>
      <c r="M81" s="13"/>
      <c r="N81" s="13"/>
      <c r="O81" s="13"/>
      <c r="P81" s="13"/>
      <c r="Q81" s="13">
        <v>11</v>
      </c>
      <c r="R81" s="13">
        <v>4</v>
      </c>
      <c r="S81" s="54">
        <f t="shared" si="14"/>
        <v>24000</v>
      </c>
    </row>
    <row r="82" spans="1:19" ht="21" customHeight="1" x14ac:dyDescent="0.15">
      <c r="A82" s="10">
        <v>119105</v>
      </c>
      <c r="B82" s="12" t="s">
        <v>131</v>
      </c>
      <c r="C82" s="11">
        <f t="shared" si="10"/>
        <v>171</v>
      </c>
      <c r="D82" s="11">
        <f t="shared" si="13"/>
        <v>171</v>
      </c>
      <c r="E82" s="12">
        <v>7</v>
      </c>
      <c r="F82" s="14">
        <v>164</v>
      </c>
      <c r="G82" s="11">
        <f t="shared" si="8"/>
        <v>171</v>
      </c>
      <c r="H82" s="13">
        <v>75</v>
      </c>
      <c r="I82" s="13">
        <v>2</v>
      </c>
      <c r="J82" s="13">
        <v>3</v>
      </c>
      <c r="K82" s="13"/>
      <c r="L82" s="13">
        <v>26</v>
      </c>
      <c r="M82" s="13"/>
      <c r="N82" s="13"/>
      <c r="O82" s="13"/>
      <c r="P82" s="13"/>
      <c r="Q82" s="13">
        <v>32</v>
      </c>
      <c r="R82" s="13">
        <v>33</v>
      </c>
      <c r="S82" s="54">
        <f t="shared" si="14"/>
        <v>69700</v>
      </c>
    </row>
    <row r="83" spans="1:19" s="4" customFormat="1" ht="21" customHeight="1" x14ac:dyDescent="0.15">
      <c r="A83" s="32">
        <v>119106</v>
      </c>
      <c r="B83" s="21" t="s">
        <v>51</v>
      </c>
      <c r="C83" s="11">
        <f t="shared" si="10"/>
        <v>50</v>
      </c>
      <c r="D83" s="11">
        <f t="shared" si="13"/>
        <v>50</v>
      </c>
      <c r="E83" s="65">
        <v>3</v>
      </c>
      <c r="F83" s="65">
        <v>47</v>
      </c>
      <c r="G83" s="11">
        <f t="shared" si="8"/>
        <v>50</v>
      </c>
      <c r="H83" s="13">
        <v>5</v>
      </c>
      <c r="I83" s="13"/>
      <c r="J83" s="13">
        <v>3</v>
      </c>
      <c r="K83" s="13"/>
      <c r="L83" s="13">
        <v>21</v>
      </c>
      <c r="M83" s="13"/>
      <c r="N83" s="13">
        <v>2</v>
      </c>
      <c r="O83" s="13"/>
      <c r="P83" s="13"/>
      <c r="Q83" s="13">
        <v>13</v>
      </c>
      <c r="R83" s="13">
        <v>6</v>
      </c>
      <c r="S83" s="54">
        <f t="shared" si="14"/>
        <v>14250</v>
      </c>
    </row>
    <row r="84" spans="1:19" ht="21" customHeight="1" x14ac:dyDescent="0.15">
      <c r="A84" s="10">
        <v>119107</v>
      </c>
      <c r="B84" s="10" t="s">
        <v>132</v>
      </c>
      <c r="C84" s="11">
        <f t="shared" si="10"/>
        <v>71</v>
      </c>
      <c r="D84" s="11">
        <f t="shared" si="13"/>
        <v>71</v>
      </c>
      <c r="E84" s="12">
        <v>2</v>
      </c>
      <c r="F84" s="14">
        <v>69</v>
      </c>
      <c r="G84" s="11">
        <f t="shared" si="8"/>
        <v>71</v>
      </c>
      <c r="H84" s="13">
        <v>20</v>
      </c>
      <c r="I84" s="13"/>
      <c r="J84" s="13"/>
      <c r="K84" s="13"/>
      <c r="L84" s="13">
        <v>22</v>
      </c>
      <c r="M84" s="13">
        <v>1</v>
      </c>
      <c r="N84" s="13"/>
      <c r="O84" s="13"/>
      <c r="P84" s="13"/>
      <c r="Q84" s="13">
        <v>17</v>
      </c>
      <c r="R84" s="13">
        <v>11</v>
      </c>
      <c r="S84" s="54">
        <f t="shared" si="14"/>
        <v>24750</v>
      </c>
    </row>
    <row r="85" spans="1:19" ht="21" customHeight="1" x14ac:dyDescent="0.15">
      <c r="A85" s="20">
        <v>119108</v>
      </c>
      <c r="B85" s="10" t="s">
        <v>133</v>
      </c>
      <c r="C85" s="11">
        <f t="shared" si="10"/>
        <v>19</v>
      </c>
      <c r="D85" s="11">
        <f t="shared" si="13"/>
        <v>19</v>
      </c>
      <c r="E85" s="11"/>
      <c r="F85" s="11">
        <v>19</v>
      </c>
      <c r="G85" s="11">
        <v>19</v>
      </c>
      <c r="H85" s="11">
        <v>6</v>
      </c>
      <c r="I85" s="11"/>
      <c r="J85" s="11">
        <v>1</v>
      </c>
      <c r="K85" s="11"/>
      <c r="L85" s="11">
        <v>5</v>
      </c>
      <c r="M85" s="11"/>
      <c r="N85" s="11"/>
      <c r="O85" s="11"/>
      <c r="P85" s="11">
        <v>1</v>
      </c>
      <c r="Q85" s="11">
        <v>2</v>
      </c>
      <c r="R85" s="11">
        <v>4</v>
      </c>
      <c r="S85" s="54">
        <f t="shared" si="14"/>
        <v>6850</v>
      </c>
    </row>
    <row r="86" spans="1:19" ht="21" customHeight="1" x14ac:dyDescent="0.15">
      <c r="A86" s="59">
        <v>119109</v>
      </c>
      <c r="B86" s="36" t="s">
        <v>134</v>
      </c>
      <c r="C86" s="23">
        <f>F86</f>
        <v>134</v>
      </c>
      <c r="D86" s="23">
        <f t="shared" si="13"/>
        <v>134</v>
      </c>
      <c r="E86" s="23"/>
      <c r="F86" s="23">
        <v>134</v>
      </c>
      <c r="G86" s="23">
        <v>134</v>
      </c>
      <c r="H86" s="23">
        <v>50</v>
      </c>
      <c r="I86" s="23"/>
      <c r="J86" s="23">
        <v>5</v>
      </c>
      <c r="K86" s="23">
        <v>2</v>
      </c>
      <c r="L86" s="23">
        <v>38</v>
      </c>
      <c r="M86" s="23"/>
      <c r="N86" s="23">
        <v>1</v>
      </c>
      <c r="O86" s="23"/>
      <c r="P86" s="23"/>
      <c r="Q86" s="23">
        <v>2</v>
      </c>
      <c r="R86" s="23">
        <v>36</v>
      </c>
      <c r="S86" s="54">
        <f t="shared" si="14"/>
        <v>51000</v>
      </c>
    </row>
    <row r="87" spans="1:19" ht="21" customHeight="1" x14ac:dyDescent="0.15">
      <c r="A87" s="46">
        <v>119110</v>
      </c>
      <c r="B87" s="10" t="s">
        <v>135</v>
      </c>
      <c r="C87" s="11">
        <f t="shared" ref="C87:C101" si="15">G87</f>
        <v>15</v>
      </c>
      <c r="D87" s="11">
        <f t="shared" si="13"/>
        <v>15</v>
      </c>
      <c r="E87" s="65">
        <v>6</v>
      </c>
      <c r="F87" s="12">
        <v>9</v>
      </c>
      <c r="G87" s="11">
        <f t="shared" ref="G87:G99" si="16">H87+I87+J87+K87+L87+M87+N87+O87+P87+Q87+R87</f>
        <v>15</v>
      </c>
      <c r="H87" s="13">
        <v>4</v>
      </c>
      <c r="I87" s="13"/>
      <c r="J87" s="13"/>
      <c r="K87" s="13"/>
      <c r="L87" s="13">
        <v>4</v>
      </c>
      <c r="M87" s="13"/>
      <c r="N87" s="13"/>
      <c r="O87" s="13"/>
      <c r="P87" s="13"/>
      <c r="Q87" s="13">
        <v>3</v>
      </c>
      <c r="R87" s="13">
        <v>4</v>
      </c>
      <c r="S87" s="54">
        <f t="shared" si="14"/>
        <v>5150</v>
      </c>
    </row>
    <row r="88" spans="1:19" ht="21" customHeight="1" x14ac:dyDescent="0.15">
      <c r="A88" s="20">
        <v>119110</v>
      </c>
      <c r="B88" s="10" t="s">
        <v>136</v>
      </c>
      <c r="C88" s="11">
        <f t="shared" si="15"/>
        <v>58</v>
      </c>
      <c r="D88" s="11">
        <f t="shared" si="13"/>
        <v>58</v>
      </c>
      <c r="E88" s="12">
        <v>35</v>
      </c>
      <c r="F88" s="65">
        <v>23</v>
      </c>
      <c r="G88" s="11">
        <f t="shared" si="16"/>
        <v>58</v>
      </c>
      <c r="H88" s="13">
        <v>5</v>
      </c>
      <c r="I88" s="13"/>
      <c r="J88" s="13"/>
      <c r="K88" s="13"/>
      <c r="L88" s="13">
        <v>13</v>
      </c>
      <c r="M88" s="13"/>
      <c r="N88" s="13"/>
      <c r="O88" s="13"/>
      <c r="P88" s="13"/>
      <c r="Q88" s="13">
        <v>15</v>
      </c>
      <c r="R88" s="13">
        <v>25</v>
      </c>
      <c r="S88" s="54">
        <f t="shared" si="14"/>
        <v>16250</v>
      </c>
    </row>
    <row r="89" spans="1:19" ht="21" customHeight="1" x14ac:dyDescent="0.15">
      <c r="A89" s="20">
        <v>119111</v>
      </c>
      <c r="B89" s="24" t="s">
        <v>137</v>
      </c>
      <c r="C89" s="11">
        <f t="shared" si="15"/>
        <v>39</v>
      </c>
      <c r="D89" s="11">
        <f t="shared" si="13"/>
        <v>39</v>
      </c>
      <c r="E89" s="12">
        <v>16</v>
      </c>
      <c r="F89" s="14">
        <v>23</v>
      </c>
      <c r="G89" s="11">
        <f t="shared" si="16"/>
        <v>39</v>
      </c>
      <c r="H89" s="13">
        <v>3</v>
      </c>
      <c r="I89" s="13"/>
      <c r="J89" s="13"/>
      <c r="K89" s="13"/>
      <c r="L89" s="13">
        <v>14</v>
      </c>
      <c r="M89" s="13"/>
      <c r="N89" s="13">
        <v>1</v>
      </c>
      <c r="O89" s="13"/>
      <c r="P89" s="13"/>
      <c r="Q89" s="13">
        <v>4</v>
      </c>
      <c r="R89" s="13">
        <v>17</v>
      </c>
      <c r="S89" s="54">
        <f t="shared" si="14"/>
        <v>10800</v>
      </c>
    </row>
    <row r="90" spans="1:19" ht="21" customHeight="1" x14ac:dyDescent="0.15">
      <c r="A90" s="20">
        <v>119112</v>
      </c>
      <c r="B90" s="10" t="s">
        <v>138</v>
      </c>
      <c r="C90" s="11">
        <f t="shared" si="15"/>
        <v>126</v>
      </c>
      <c r="D90" s="11">
        <f t="shared" si="13"/>
        <v>126</v>
      </c>
      <c r="E90" s="12">
        <v>34</v>
      </c>
      <c r="F90" s="14">
        <v>92</v>
      </c>
      <c r="G90" s="11">
        <f t="shared" si="16"/>
        <v>126</v>
      </c>
      <c r="H90" s="13">
        <v>17</v>
      </c>
      <c r="I90" s="13"/>
      <c r="J90" s="13"/>
      <c r="K90" s="13"/>
      <c r="L90" s="13">
        <v>21</v>
      </c>
      <c r="M90" s="13"/>
      <c r="N90" s="13"/>
      <c r="O90" s="13"/>
      <c r="P90" s="13"/>
      <c r="Q90" s="13">
        <v>4</v>
      </c>
      <c r="R90" s="13">
        <v>84</v>
      </c>
      <c r="S90" s="54">
        <f t="shared" si="14"/>
        <v>37450</v>
      </c>
    </row>
    <row r="91" spans="1:19" ht="21" customHeight="1" x14ac:dyDescent="0.15">
      <c r="A91" s="20">
        <v>119113</v>
      </c>
      <c r="B91" s="8" t="s">
        <v>139</v>
      </c>
      <c r="C91" s="11">
        <f t="shared" si="15"/>
        <v>69</v>
      </c>
      <c r="D91" s="11">
        <f t="shared" si="13"/>
        <v>69</v>
      </c>
      <c r="E91" s="66">
        <v>51</v>
      </c>
      <c r="F91" s="67">
        <v>18</v>
      </c>
      <c r="G91" s="11">
        <f t="shared" si="16"/>
        <v>69</v>
      </c>
      <c r="H91" s="30">
        <v>6</v>
      </c>
      <c r="I91" s="30"/>
      <c r="J91" s="30"/>
      <c r="K91" s="30"/>
      <c r="L91" s="30">
        <v>21</v>
      </c>
      <c r="M91" s="30"/>
      <c r="N91" s="30">
        <v>3</v>
      </c>
      <c r="O91" s="30"/>
      <c r="P91" s="30"/>
      <c r="Q91" s="30">
        <v>18</v>
      </c>
      <c r="R91" s="30">
        <v>21</v>
      </c>
      <c r="S91" s="54">
        <f t="shared" si="14"/>
        <v>19350</v>
      </c>
    </row>
    <row r="92" spans="1:19" ht="21" customHeight="1" x14ac:dyDescent="0.15">
      <c r="A92" s="10">
        <v>119114</v>
      </c>
      <c r="B92" s="10" t="s">
        <v>140</v>
      </c>
      <c r="C92" s="11">
        <f t="shared" si="15"/>
        <v>65</v>
      </c>
      <c r="D92" s="11">
        <f t="shared" si="13"/>
        <v>65</v>
      </c>
      <c r="E92" s="12"/>
      <c r="F92" s="13">
        <v>65</v>
      </c>
      <c r="G92" s="11">
        <f t="shared" si="16"/>
        <v>65</v>
      </c>
      <c r="H92" s="13">
        <v>24</v>
      </c>
      <c r="I92" s="13"/>
      <c r="J92" s="13">
        <v>1</v>
      </c>
      <c r="K92" s="13"/>
      <c r="L92" s="13">
        <v>16</v>
      </c>
      <c r="M92" s="13"/>
      <c r="N92" s="13"/>
      <c r="O92" s="13"/>
      <c r="P92" s="13">
        <v>2</v>
      </c>
      <c r="Q92" s="13">
        <v>10</v>
      </c>
      <c r="R92" s="13">
        <v>12</v>
      </c>
      <c r="S92" s="54">
        <f t="shared" si="14"/>
        <v>24650</v>
      </c>
    </row>
    <row r="93" spans="1:19" ht="21" customHeight="1" x14ac:dyDescent="0.15">
      <c r="A93" s="32">
        <v>119115</v>
      </c>
      <c r="B93" s="10" t="s">
        <v>141</v>
      </c>
      <c r="C93" s="11">
        <f t="shared" si="15"/>
        <v>116</v>
      </c>
      <c r="D93" s="11">
        <f t="shared" si="13"/>
        <v>116</v>
      </c>
      <c r="E93" s="12">
        <v>19</v>
      </c>
      <c r="F93" s="14">
        <v>97</v>
      </c>
      <c r="G93" s="11">
        <f t="shared" si="16"/>
        <v>116</v>
      </c>
      <c r="H93" s="13">
        <v>18</v>
      </c>
      <c r="I93" s="13"/>
      <c r="J93" s="13"/>
      <c r="K93" s="13"/>
      <c r="L93" s="13">
        <v>38</v>
      </c>
      <c r="M93" s="13"/>
      <c r="N93" s="13"/>
      <c r="O93" s="13"/>
      <c r="P93" s="13"/>
      <c r="Q93" s="13">
        <v>36</v>
      </c>
      <c r="R93" s="13">
        <v>24</v>
      </c>
      <c r="S93" s="54">
        <f t="shared" si="14"/>
        <v>35300</v>
      </c>
    </row>
    <row r="94" spans="1:19" ht="21" customHeight="1" x14ac:dyDescent="0.15">
      <c r="A94" s="32">
        <v>119116</v>
      </c>
      <c r="B94" s="8" t="s">
        <v>142</v>
      </c>
      <c r="C94" s="11">
        <f t="shared" si="15"/>
        <v>37</v>
      </c>
      <c r="D94" s="11">
        <f t="shared" si="13"/>
        <v>37</v>
      </c>
      <c r="E94" s="20">
        <v>24</v>
      </c>
      <c r="F94" s="11">
        <v>13</v>
      </c>
      <c r="G94" s="11">
        <f t="shared" si="16"/>
        <v>37</v>
      </c>
      <c r="H94" s="13">
        <v>2</v>
      </c>
      <c r="I94" s="30"/>
      <c r="J94" s="30"/>
      <c r="K94" s="30"/>
      <c r="L94" s="30">
        <v>9</v>
      </c>
      <c r="M94" s="30"/>
      <c r="N94" s="30"/>
      <c r="O94" s="30"/>
      <c r="P94" s="30"/>
      <c r="Q94" s="30">
        <v>2</v>
      </c>
      <c r="R94" s="30">
        <v>24</v>
      </c>
      <c r="S94" s="54">
        <f t="shared" si="14"/>
        <v>9950</v>
      </c>
    </row>
    <row r="95" spans="1:19" ht="21" customHeight="1" x14ac:dyDescent="0.15">
      <c r="A95" s="36">
        <v>119118</v>
      </c>
      <c r="B95" s="10" t="s">
        <v>53</v>
      </c>
      <c r="C95" s="11">
        <f t="shared" si="15"/>
        <v>65</v>
      </c>
      <c r="D95" s="11">
        <f t="shared" si="13"/>
        <v>65</v>
      </c>
      <c r="E95" s="14">
        <v>29</v>
      </c>
      <c r="F95" s="14">
        <v>36</v>
      </c>
      <c r="G95" s="11">
        <f t="shared" si="16"/>
        <v>65</v>
      </c>
      <c r="H95" s="13">
        <v>17</v>
      </c>
      <c r="I95" s="13"/>
      <c r="J95" s="13"/>
      <c r="K95" s="13"/>
      <c r="L95" s="13">
        <v>31</v>
      </c>
      <c r="M95" s="13"/>
      <c r="N95" s="13">
        <v>1</v>
      </c>
      <c r="O95" s="13"/>
      <c r="P95" s="13">
        <v>2</v>
      </c>
      <c r="Q95" s="13">
        <v>9</v>
      </c>
      <c r="R95" s="13">
        <v>5</v>
      </c>
      <c r="S95" s="54">
        <f t="shared" si="14"/>
        <v>22200</v>
      </c>
    </row>
    <row r="96" spans="1:19" ht="21" customHeight="1" x14ac:dyDescent="0.15">
      <c r="A96" s="10">
        <v>119122</v>
      </c>
      <c r="B96" s="24" t="s">
        <v>54</v>
      </c>
      <c r="C96" s="11">
        <f t="shared" si="15"/>
        <v>3</v>
      </c>
      <c r="D96" s="11">
        <f t="shared" si="13"/>
        <v>3</v>
      </c>
      <c r="E96" s="12"/>
      <c r="F96" s="65">
        <v>3</v>
      </c>
      <c r="G96" s="11">
        <f t="shared" si="16"/>
        <v>3</v>
      </c>
      <c r="H96" s="13"/>
      <c r="I96" s="13"/>
      <c r="J96" s="13"/>
      <c r="K96" s="13"/>
      <c r="L96" s="13"/>
      <c r="M96" s="13"/>
      <c r="N96" s="13"/>
      <c r="O96" s="13"/>
      <c r="P96" s="13"/>
      <c r="Q96" s="13">
        <v>3</v>
      </c>
      <c r="R96" s="13"/>
      <c r="S96" s="54">
        <f>(H96+I96)*700+(J96+K96+L96+M96+N96+O96+P96+Q96+R96)*312.5</f>
        <v>937.5</v>
      </c>
    </row>
    <row r="97" spans="1:19" ht="21" customHeight="1" x14ac:dyDescent="0.15">
      <c r="A97" s="20">
        <v>119123</v>
      </c>
      <c r="B97" s="10" t="s">
        <v>143</v>
      </c>
      <c r="C97" s="11">
        <f t="shared" si="15"/>
        <v>23</v>
      </c>
      <c r="D97" s="11">
        <f t="shared" si="13"/>
        <v>23</v>
      </c>
      <c r="E97" s="12">
        <v>2</v>
      </c>
      <c r="F97" s="14">
        <v>21</v>
      </c>
      <c r="G97" s="11">
        <f t="shared" si="16"/>
        <v>23</v>
      </c>
      <c r="H97" s="13">
        <v>8</v>
      </c>
      <c r="I97" s="13"/>
      <c r="J97" s="13"/>
      <c r="K97" s="13"/>
      <c r="L97" s="13">
        <v>5</v>
      </c>
      <c r="M97" s="13">
        <v>1</v>
      </c>
      <c r="N97" s="13"/>
      <c r="O97" s="13"/>
      <c r="P97" s="13"/>
      <c r="Q97" s="13">
        <v>8</v>
      </c>
      <c r="R97" s="13">
        <v>1</v>
      </c>
      <c r="S97" s="54">
        <f t="shared" ref="S97:S100" si="17">(H97+I97)*600+(J97+K97+L97+M97+N97+O97+P97+Q97+R97)*250</f>
        <v>8550</v>
      </c>
    </row>
    <row r="98" spans="1:19" s="4" customFormat="1" ht="21" customHeight="1" x14ac:dyDescent="0.15">
      <c r="A98" s="60">
        <v>119125</v>
      </c>
      <c r="B98" s="60" t="s">
        <v>144</v>
      </c>
      <c r="C98" s="23">
        <f t="shared" si="15"/>
        <v>21</v>
      </c>
      <c r="D98" s="23">
        <f t="shared" si="13"/>
        <v>21</v>
      </c>
      <c r="E98" s="61">
        <v>2</v>
      </c>
      <c r="F98" s="61">
        <v>19</v>
      </c>
      <c r="G98" s="23">
        <f t="shared" si="16"/>
        <v>21</v>
      </c>
      <c r="H98" s="49">
        <v>6</v>
      </c>
      <c r="I98" s="49"/>
      <c r="J98" s="49"/>
      <c r="K98" s="49"/>
      <c r="L98" s="49">
        <v>8</v>
      </c>
      <c r="M98" s="49"/>
      <c r="N98" s="49"/>
      <c r="O98" s="49"/>
      <c r="P98" s="49">
        <v>1</v>
      </c>
      <c r="Q98" s="49">
        <v>5</v>
      </c>
      <c r="R98" s="49">
        <v>1</v>
      </c>
      <c r="S98" s="71">
        <f t="shared" si="17"/>
        <v>7350</v>
      </c>
    </row>
    <row r="99" spans="1:19" ht="21" customHeight="1" x14ac:dyDescent="0.15">
      <c r="A99" s="68">
        <v>219004</v>
      </c>
      <c r="B99" s="10" t="s">
        <v>63</v>
      </c>
      <c r="C99" s="11">
        <f t="shared" si="15"/>
        <v>1</v>
      </c>
      <c r="D99" s="11">
        <f t="shared" si="13"/>
        <v>1</v>
      </c>
      <c r="E99" s="12"/>
      <c r="F99" s="14">
        <v>1</v>
      </c>
      <c r="G99" s="11">
        <f t="shared" si="16"/>
        <v>1</v>
      </c>
      <c r="H99" s="13"/>
      <c r="I99" s="13"/>
      <c r="J99" s="13"/>
      <c r="K99" s="13"/>
      <c r="L99" s="13"/>
      <c r="M99" s="13"/>
      <c r="N99" s="13"/>
      <c r="O99" s="13"/>
      <c r="P99" s="13"/>
      <c r="Q99" s="13">
        <v>1</v>
      </c>
      <c r="R99" s="13"/>
      <c r="S99" s="54">
        <f t="shared" si="17"/>
        <v>250</v>
      </c>
    </row>
    <row r="100" spans="1:19" ht="21" customHeight="1" x14ac:dyDescent="0.15">
      <c r="A100" s="68">
        <v>219005</v>
      </c>
      <c r="B100" s="10" t="s">
        <v>64</v>
      </c>
      <c r="C100" s="11">
        <f t="shared" si="15"/>
        <v>15</v>
      </c>
      <c r="D100" s="11">
        <f t="shared" si="13"/>
        <v>15</v>
      </c>
      <c r="E100" s="69">
        <v>7</v>
      </c>
      <c r="F100" s="69">
        <v>8</v>
      </c>
      <c r="G100" s="69">
        <v>15</v>
      </c>
      <c r="H100" s="69">
        <v>1</v>
      </c>
      <c r="I100" s="69"/>
      <c r="J100" s="69"/>
      <c r="K100" s="69"/>
      <c r="L100" s="69">
        <v>7</v>
      </c>
      <c r="M100" s="69"/>
      <c r="N100" s="69"/>
      <c r="O100" s="69"/>
      <c r="P100" s="69"/>
      <c r="Q100" s="69">
        <v>6</v>
      </c>
      <c r="R100" s="69">
        <v>1</v>
      </c>
      <c r="S100" s="54">
        <f t="shared" si="17"/>
        <v>4100</v>
      </c>
    </row>
    <row r="101" spans="1:19" ht="21" customHeight="1" x14ac:dyDescent="0.15">
      <c r="A101" s="20"/>
      <c r="B101" s="20" t="s">
        <v>7</v>
      </c>
      <c r="C101" s="11">
        <f t="shared" si="15"/>
        <v>5413</v>
      </c>
      <c r="D101" s="11">
        <f t="shared" si="13"/>
        <v>5413</v>
      </c>
      <c r="E101" s="20">
        <f t="shared" ref="E101:S101" si="18">SUM(E7:E100)</f>
        <v>682</v>
      </c>
      <c r="F101" s="20">
        <f t="shared" si="18"/>
        <v>4731</v>
      </c>
      <c r="G101" s="20">
        <f t="shared" si="18"/>
        <v>5413</v>
      </c>
      <c r="H101" s="20">
        <f t="shared" si="18"/>
        <v>1450</v>
      </c>
      <c r="I101" s="20">
        <f t="shared" si="18"/>
        <v>31</v>
      </c>
      <c r="J101" s="20">
        <f t="shared" si="18"/>
        <v>52</v>
      </c>
      <c r="K101" s="20">
        <f t="shared" si="18"/>
        <v>3</v>
      </c>
      <c r="L101" s="20">
        <f t="shared" si="18"/>
        <v>1705</v>
      </c>
      <c r="M101" s="20">
        <f t="shared" si="18"/>
        <v>14</v>
      </c>
      <c r="N101" s="20">
        <f t="shared" si="18"/>
        <v>22</v>
      </c>
      <c r="O101" s="20">
        <f t="shared" si="18"/>
        <v>0</v>
      </c>
      <c r="P101" s="20">
        <f t="shared" si="18"/>
        <v>24</v>
      </c>
      <c r="Q101" s="20">
        <f t="shared" si="18"/>
        <v>936</v>
      </c>
      <c r="R101" s="20">
        <f t="shared" si="18"/>
        <v>1176</v>
      </c>
      <c r="S101" s="72">
        <f t="shared" si="18"/>
        <v>1901600</v>
      </c>
    </row>
  </sheetData>
  <mergeCells count="9">
    <mergeCell ref="A2:S2"/>
    <mergeCell ref="A3:C3"/>
    <mergeCell ref="C4:R4"/>
    <mergeCell ref="D5:F5"/>
    <mergeCell ref="G5:R5"/>
    <mergeCell ref="A4:A6"/>
    <mergeCell ref="B4:B6"/>
    <mergeCell ref="C5:C6"/>
    <mergeCell ref="S4:S6"/>
  </mergeCells>
  <phoneticPr fontId="9" type="noConversion"/>
  <conditionalFormatting sqref="B30">
    <cfRule type="duplicateValues" dxfId="0" priority="1"/>
  </conditionalFormatting>
  <dataValidations count="1">
    <dataValidation allowBlank="1" showInputMessage="1" showErrorMessage="1" error="非法值，请点选下拉框" sqref="A6:B6 C6:G6 H6 A7 G7 T7:XFD7 A8 T8:XFD8 A9 T9:XFD9 A10 T10:XFD10 A11 T11:XFD11 A12 T12:XFD12 T13 U13:XFD13 A16 A18 A20 A21 A22 A23 A24 T24:XFD24 A25 C25 T25:XFD25 A26 A27 A28 A29 C29:D29 T29:XFD29 A30 A31 A32 A33 A38 A40 T45:XFD45 A51 A67 C67 D67 G67 T67:XFD67 A68 A69 A70 A71 A72 A73 A74 A75 A77 A78 A79 A80 T80:XFD80 A81 T81:XFD81 A82 A83 A84 A85 A86 A87 T88:XFD88 A90 C91 D91 G91 T91:XFD91 A92 A93 A94 A95 A96 A100 E101:R101 S101 A4:A5 A35:A36 A88:A89 A97:A98 B3:B5 C7:C24 C26:C28 C30:C43 C44:C45 C46:C66 C68:C77 C78:C90 C92:C101 D7:D23 D24:D25 D26:D28 D30:D43 D44:D45 D46:D66 D68:D77 D78:D90 D92:D101 G9:G11 G13:G23 G24:G25 G26:G28 G30:G43 G44:G45 G46:G66 G68:G77 G78:G80 G82:G90 G92:G100 T30:XFD40 T92:XFD1048576 T52:XFD66 T1:XFD2 T89:XFD90 T41:XFD44 A1:B2 L1:S2 I1:K2 C1:H2 A101:B1048576 L102:S1048576 L3:S6 C3:H5 I3:K5 C102:H1048576 I102:K1048576 T14:XFD23 T26:XFD28 T3:XFD6 T46:XFD51 T82:XFD87 T78:XFD79 T68:XFD77"/>
  </dataValidations>
  <printOptions horizontalCentered="1"/>
  <pageMargins left="0.74791666666666701" right="0.74791666666666701" top="0.98402777777777795" bottom="0.98402777777777795" header="0.51180555555555596" footer="0.51180555555555596"/>
  <pageSetup paperSize="9" scale="80" fitToHeight="0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6">
    <comment s:ref="G1245" rgbClr="3EC57C"/>
    <comment s:ref="G1247" rgbClr="3EC57C"/>
    <comment s:ref="G1251" rgbClr="55C868"/>
    <comment s:ref="C1586" rgbClr="55C868"/>
    <comment s:ref="C1731" rgbClr="55C868"/>
    <comment s:ref="B2968" rgbClr="55C868"/>
    <comment s:ref="D6318" rgbClr="3EC57C"/>
  </commentList>
  <commentList sheetStid="11">
    <comment s:ref="G1250" rgbClr="55C868"/>
    <comment s:ref="B2967" rgbClr="55C868"/>
  </commentList>
  <commentList sheetStid="3"/>
  <commentList sheetStid="13"/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汇总表（寄宿） (2)</vt:lpstr>
      <vt:lpstr>汇总表（非寄宿） (2)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胡大高</cp:lastModifiedBy>
  <cp:lastPrinted>2019-01-16T03:15:00Z</cp:lastPrinted>
  <dcterms:created xsi:type="dcterms:W3CDTF">2011-11-29T05:40:00Z</dcterms:created>
  <dcterms:modified xsi:type="dcterms:W3CDTF">2023-01-12T06:36:34Z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6C3582A447FB4025A3D1B469AB8691AB</vt:lpwstr>
  </property>
</Properties>
</file>