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各资助汇总表\"/>
    </mc:Choice>
  </mc:AlternateContent>
  <bookViews>
    <workbookView xWindow="0" yWindow="0" windowWidth="25200" windowHeight="11640" tabRatio="842" activeTab="1"/>
  </bookViews>
  <sheets>
    <sheet name="汇总表（寄宿） (2)" sheetId="16" r:id="rId1"/>
    <sheet name="汇总表（非寄宿） (2)" sheetId="15" r:id="rId2"/>
  </sheets>
  <externalReferences>
    <externalReference r:id="rId3"/>
    <externalReference r:id="rId4"/>
  </externalReferences>
  <definedNames>
    <definedName name="_xlnm._FilterDatabase" localSheetId="1" hidden="1">'汇总表（非寄宿） (2)'!$A$6:$V$97</definedName>
    <definedName name="_xlnm._FilterDatabase" localSheetId="0" hidden="1">'汇总表（寄宿） (2)'!$A$6:$V$54</definedName>
    <definedName name="关系">[1]字典!$D$2:$D$6</definedName>
  </definedNames>
  <calcPr calcId="162913" calcMode="manual"/>
</workbook>
</file>

<file path=xl/calcChain.xml><?xml version="1.0" encoding="utf-8"?>
<calcChain xmlns="http://schemas.openxmlformats.org/spreadsheetml/2006/main">
  <c r="T98" i="15" l="1"/>
  <c r="S98" i="15"/>
  <c r="R98" i="15"/>
  <c r="Q98" i="15"/>
  <c r="P98" i="15"/>
  <c r="O98" i="15"/>
  <c r="N98" i="15"/>
  <c r="M98" i="15"/>
  <c r="L98" i="15"/>
  <c r="I98" i="15" s="1"/>
  <c r="K98" i="15"/>
  <c r="J98" i="15"/>
  <c r="H98" i="15"/>
  <c r="F98" i="15" s="1"/>
  <c r="E98" i="15" s="1"/>
  <c r="G98" i="15"/>
  <c r="D98" i="15"/>
  <c r="C98" i="15"/>
  <c r="U97" i="15"/>
  <c r="I97" i="15"/>
  <c r="F97" i="15"/>
  <c r="E97" i="15" s="1"/>
  <c r="U96" i="15"/>
  <c r="I96" i="15"/>
  <c r="F96" i="15"/>
  <c r="E96" i="15" s="1"/>
  <c r="U95" i="15"/>
  <c r="I95" i="15"/>
  <c r="F95" i="15"/>
  <c r="E95" i="15" s="1"/>
  <c r="U94" i="15"/>
  <c r="I94" i="15"/>
  <c r="F94" i="15"/>
  <c r="E94" i="15" s="1"/>
  <c r="U93" i="15"/>
  <c r="I93" i="15"/>
  <c r="F93" i="15"/>
  <c r="E93" i="15" s="1"/>
  <c r="U92" i="15"/>
  <c r="I92" i="15"/>
  <c r="F92" i="15"/>
  <c r="E92" i="15" s="1"/>
  <c r="U91" i="15"/>
  <c r="I91" i="15"/>
  <c r="F91" i="15"/>
  <c r="E91" i="15" s="1"/>
  <c r="U90" i="15"/>
  <c r="I90" i="15"/>
  <c r="F90" i="15"/>
  <c r="E90" i="15" s="1"/>
  <c r="U89" i="15"/>
  <c r="I89" i="15"/>
  <c r="F89" i="15"/>
  <c r="E89" i="15" s="1"/>
  <c r="U88" i="15"/>
  <c r="I88" i="15"/>
  <c r="F88" i="15"/>
  <c r="E88" i="15" s="1"/>
  <c r="U87" i="15"/>
  <c r="I87" i="15"/>
  <c r="F87" i="15"/>
  <c r="E87" i="15" s="1"/>
  <c r="U86" i="15"/>
  <c r="I86" i="15"/>
  <c r="F86" i="15"/>
  <c r="E86" i="15" s="1"/>
  <c r="U85" i="15"/>
  <c r="I85" i="15"/>
  <c r="F85" i="15"/>
  <c r="E85" i="15" s="1"/>
  <c r="U84" i="15"/>
  <c r="I84" i="15"/>
  <c r="F84" i="15"/>
  <c r="E84" i="15" s="1"/>
  <c r="U83" i="15"/>
  <c r="I83" i="15"/>
  <c r="F83" i="15"/>
  <c r="E83" i="15" s="1"/>
  <c r="U82" i="15"/>
  <c r="I82" i="15"/>
  <c r="F82" i="15"/>
  <c r="E82" i="15" s="1"/>
  <c r="U81" i="15"/>
  <c r="I81" i="15"/>
  <c r="F81" i="15"/>
  <c r="E81" i="15" s="1"/>
  <c r="U80" i="15"/>
  <c r="I80" i="15"/>
  <c r="F80" i="15"/>
  <c r="E80" i="15" s="1"/>
  <c r="U79" i="15"/>
  <c r="I79" i="15"/>
  <c r="F79" i="15"/>
  <c r="E79" i="15" s="1"/>
  <c r="U78" i="15"/>
  <c r="I78" i="15"/>
  <c r="F78" i="15"/>
  <c r="E78" i="15" s="1"/>
  <c r="U77" i="15"/>
  <c r="I77" i="15"/>
  <c r="F77" i="15"/>
  <c r="E77" i="15" s="1"/>
  <c r="U76" i="15"/>
  <c r="I76" i="15"/>
  <c r="F76" i="15"/>
  <c r="E76" i="15" s="1"/>
  <c r="U75" i="15"/>
  <c r="I75" i="15"/>
  <c r="F75" i="15"/>
  <c r="E75" i="15" s="1"/>
  <c r="U74" i="15"/>
  <c r="I74" i="15"/>
  <c r="F74" i="15"/>
  <c r="E74" i="15" s="1"/>
  <c r="U73" i="15"/>
  <c r="I73" i="15"/>
  <c r="F73" i="15"/>
  <c r="E73" i="15" s="1"/>
  <c r="U72" i="15"/>
  <c r="I72" i="15"/>
  <c r="F72" i="15"/>
  <c r="E72" i="15" s="1"/>
  <c r="U71" i="15"/>
  <c r="I71" i="15"/>
  <c r="F71" i="15"/>
  <c r="E71" i="15" s="1"/>
  <c r="U70" i="15"/>
  <c r="I70" i="15"/>
  <c r="F70" i="15"/>
  <c r="E70" i="15" s="1"/>
  <c r="U69" i="15"/>
  <c r="I69" i="15"/>
  <c r="F69" i="15"/>
  <c r="E69" i="15" s="1"/>
  <c r="U68" i="15"/>
  <c r="I68" i="15"/>
  <c r="F68" i="15"/>
  <c r="E68" i="15" s="1"/>
  <c r="U67" i="15"/>
  <c r="I67" i="15"/>
  <c r="F67" i="15"/>
  <c r="E67" i="15" s="1"/>
  <c r="U66" i="15"/>
  <c r="I66" i="15"/>
  <c r="F66" i="15"/>
  <c r="E66" i="15" s="1"/>
  <c r="U65" i="15"/>
  <c r="I65" i="15"/>
  <c r="F65" i="15"/>
  <c r="E65" i="15" s="1"/>
  <c r="U64" i="15"/>
  <c r="I64" i="15"/>
  <c r="F64" i="15"/>
  <c r="E64" i="15" s="1"/>
  <c r="U63" i="15"/>
  <c r="I63" i="15"/>
  <c r="F63" i="15"/>
  <c r="E63" i="15" s="1"/>
  <c r="U62" i="15"/>
  <c r="I62" i="15"/>
  <c r="F62" i="15"/>
  <c r="E62" i="15" s="1"/>
  <c r="U61" i="15"/>
  <c r="I61" i="15"/>
  <c r="F61" i="15"/>
  <c r="E61" i="15" s="1"/>
  <c r="U60" i="15"/>
  <c r="I60" i="15"/>
  <c r="F60" i="15"/>
  <c r="E60" i="15" s="1"/>
  <c r="U59" i="15"/>
  <c r="I59" i="15"/>
  <c r="F59" i="15"/>
  <c r="E59" i="15" s="1"/>
  <c r="U58" i="15"/>
  <c r="I58" i="15"/>
  <c r="F58" i="15"/>
  <c r="E58" i="15" s="1"/>
  <c r="U57" i="15"/>
  <c r="I57" i="15"/>
  <c r="F57" i="15"/>
  <c r="E57" i="15" s="1"/>
  <c r="U56" i="15"/>
  <c r="I56" i="15"/>
  <c r="F56" i="15"/>
  <c r="E56" i="15" s="1"/>
  <c r="U55" i="15"/>
  <c r="I55" i="15"/>
  <c r="F55" i="15"/>
  <c r="E55" i="15" s="1"/>
  <c r="U54" i="15"/>
  <c r="I54" i="15"/>
  <c r="F54" i="15"/>
  <c r="E54" i="15" s="1"/>
  <c r="U53" i="15"/>
  <c r="I53" i="15"/>
  <c r="F53" i="15"/>
  <c r="E53" i="15" s="1"/>
  <c r="U52" i="15"/>
  <c r="I52" i="15"/>
  <c r="F52" i="15"/>
  <c r="E52" i="15" s="1"/>
  <c r="U51" i="15"/>
  <c r="I51" i="15"/>
  <c r="F51" i="15"/>
  <c r="E51" i="15" s="1"/>
  <c r="U50" i="15"/>
  <c r="I50" i="15"/>
  <c r="F50" i="15"/>
  <c r="E50" i="15" s="1"/>
  <c r="U49" i="15"/>
  <c r="I49" i="15"/>
  <c r="F49" i="15"/>
  <c r="E49" i="15" s="1"/>
  <c r="U48" i="15"/>
  <c r="I48" i="15"/>
  <c r="F48" i="15"/>
  <c r="E48" i="15" s="1"/>
  <c r="U47" i="15"/>
  <c r="I47" i="15"/>
  <c r="F47" i="15"/>
  <c r="E47" i="15" s="1"/>
  <c r="U46" i="15"/>
  <c r="I46" i="15"/>
  <c r="F46" i="15"/>
  <c r="E46" i="15" s="1"/>
  <c r="U45" i="15"/>
  <c r="I45" i="15"/>
  <c r="F45" i="15"/>
  <c r="E45" i="15" s="1"/>
  <c r="U44" i="15"/>
  <c r="I44" i="15"/>
  <c r="F44" i="15"/>
  <c r="E44" i="15" s="1"/>
  <c r="U43" i="15"/>
  <c r="I43" i="15"/>
  <c r="F43" i="15"/>
  <c r="E43" i="15" s="1"/>
  <c r="U42" i="15"/>
  <c r="I42" i="15"/>
  <c r="F42" i="15"/>
  <c r="E42" i="15" s="1"/>
  <c r="U41" i="15"/>
  <c r="I41" i="15"/>
  <c r="F41" i="15"/>
  <c r="E41" i="15" s="1"/>
  <c r="U40" i="15"/>
  <c r="I40" i="15"/>
  <c r="F40" i="15"/>
  <c r="E40" i="15" s="1"/>
  <c r="U39" i="15"/>
  <c r="I39" i="15"/>
  <c r="F39" i="15"/>
  <c r="E39" i="15" s="1"/>
  <c r="U38" i="15"/>
  <c r="I38" i="15"/>
  <c r="F38" i="15"/>
  <c r="E38" i="15" s="1"/>
  <c r="U37" i="15"/>
  <c r="I37" i="15"/>
  <c r="F37" i="15"/>
  <c r="E37" i="15" s="1"/>
  <c r="U36" i="15"/>
  <c r="I36" i="15"/>
  <c r="F36" i="15"/>
  <c r="E36" i="15" s="1"/>
  <c r="U35" i="15"/>
  <c r="I35" i="15"/>
  <c r="F35" i="15"/>
  <c r="E35" i="15" s="1"/>
  <c r="U34" i="15"/>
  <c r="I34" i="15"/>
  <c r="F34" i="15"/>
  <c r="E34" i="15" s="1"/>
  <c r="U33" i="15"/>
  <c r="I33" i="15"/>
  <c r="F33" i="15"/>
  <c r="E33" i="15" s="1"/>
  <c r="U32" i="15"/>
  <c r="I32" i="15"/>
  <c r="F32" i="15"/>
  <c r="E32" i="15" s="1"/>
  <c r="U31" i="15"/>
  <c r="I31" i="15"/>
  <c r="F31" i="15"/>
  <c r="E31" i="15" s="1"/>
  <c r="U30" i="15"/>
  <c r="I30" i="15"/>
  <c r="F30" i="15"/>
  <c r="E30" i="15" s="1"/>
  <c r="U29" i="15"/>
  <c r="I29" i="15"/>
  <c r="F29" i="15"/>
  <c r="E29" i="15" s="1"/>
  <c r="U28" i="15"/>
  <c r="I28" i="15"/>
  <c r="F28" i="15"/>
  <c r="E28" i="15" s="1"/>
  <c r="U27" i="15"/>
  <c r="I27" i="15"/>
  <c r="F27" i="15"/>
  <c r="E27" i="15" s="1"/>
  <c r="U26" i="15"/>
  <c r="I26" i="15"/>
  <c r="F26" i="15"/>
  <c r="E26" i="15" s="1"/>
  <c r="U25" i="15"/>
  <c r="I25" i="15"/>
  <c r="F25" i="15"/>
  <c r="E25" i="15" s="1"/>
  <c r="U24" i="15"/>
  <c r="I24" i="15"/>
  <c r="F24" i="15"/>
  <c r="E24" i="15" s="1"/>
  <c r="U23" i="15"/>
  <c r="I23" i="15"/>
  <c r="F23" i="15"/>
  <c r="E23" i="15" s="1"/>
  <c r="U22" i="15"/>
  <c r="I22" i="15"/>
  <c r="F22" i="15"/>
  <c r="E22" i="15" s="1"/>
  <c r="U21" i="15"/>
  <c r="I21" i="15"/>
  <c r="F21" i="15"/>
  <c r="E21" i="15" s="1"/>
  <c r="U20" i="15"/>
  <c r="I20" i="15"/>
  <c r="F20" i="15"/>
  <c r="E20" i="15" s="1"/>
  <c r="U19" i="15"/>
  <c r="I19" i="15"/>
  <c r="F19" i="15"/>
  <c r="E19" i="15" s="1"/>
  <c r="U18" i="15"/>
  <c r="I18" i="15"/>
  <c r="F18" i="15"/>
  <c r="E18" i="15" s="1"/>
  <c r="U17" i="15"/>
  <c r="I17" i="15"/>
  <c r="F17" i="15"/>
  <c r="E17" i="15" s="1"/>
  <c r="U16" i="15"/>
  <c r="I16" i="15"/>
  <c r="F16" i="15"/>
  <c r="E16" i="15" s="1"/>
  <c r="U15" i="15"/>
  <c r="I15" i="15"/>
  <c r="F15" i="15"/>
  <c r="E15" i="15" s="1"/>
  <c r="U14" i="15"/>
  <c r="U98" i="15" s="1"/>
  <c r="I14" i="15"/>
  <c r="F14" i="15"/>
  <c r="E14" i="15" s="1"/>
  <c r="U13" i="15"/>
  <c r="I13" i="15"/>
  <c r="F13" i="15"/>
  <c r="E13" i="15" s="1"/>
  <c r="U12" i="15"/>
  <c r="I12" i="15"/>
  <c r="F12" i="15"/>
  <c r="E12" i="15"/>
  <c r="U11" i="15"/>
  <c r="I11" i="15"/>
  <c r="F11" i="15"/>
  <c r="E11" i="15"/>
  <c r="U10" i="15"/>
  <c r="I10" i="15"/>
  <c r="F10" i="15"/>
  <c r="E10" i="15"/>
  <c r="U9" i="15"/>
  <c r="I9" i="15"/>
  <c r="F9" i="15"/>
  <c r="E9" i="15"/>
  <c r="U8" i="15"/>
  <c r="I8" i="15"/>
  <c r="F8" i="15"/>
  <c r="E8" i="15"/>
  <c r="U7" i="15"/>
  <c r="I7" i="15"/>
  <c r="F7" i="15"/>
  <c r="E7" i="15"/>
  <c r="T54" i="16"/>
  <c r="S54" i="16"/>
  <c r="R54" i="16"/>
  <c r="Q54" i="16"/>
  <c r="P54" i="16"/>
  <c r="O54" i="16"/>
  <c r="N54" i="16"/>
  <c r="M54" i="16"/>
  <c r="L54" i="16"/>
  <c r="K54" i="16"/>
  <c r="J54" i="16"/>
  <c r="H54" i="16"/>
  <c r="G54" i="16"/>
  <c r="F54" i="16"/>
  <c r="D54" i="16"/>
  <c r="C54" i="16"/>
  <c r="U53" i="16"/>
  <c r="I53" i="16"/>
  <c r="F53" i="16"/>
  <c r="E53" i="16"/>
  <c r="U52" i="16"/>
  <c r="I52" i="16"/>
  <c r="F52" i="16"/>
  <c r="E52" i="16"/>
  <c r="U51" i="16"/>
  <c r="I51" i="16"/>
  <c r="F51" i="16"/>
  <c r="E51" i="16"/>
  <c r="U50" i="16"/>
  <c r="I50" i="16"/>
  <c r="F50" i="16"/>
  <c r="E50" i="16"/>
  <c r="U49" i="16"/>
  <c r="I49" i="16"/>
  <c r="F49" i="16"/>
  <c r="E49" i="16"/>
  <c r="U48" i="16"/>
  <c r="I48" i="16"/>
  <c r="F48" i="16"/>
  <c r="E48" i="16"/>
  <c r="U47" i="16"/>
  <c r="I47" i="16"/>
  <c r="F47" i="16"/>
  <c r="E47" i="16"/>
  <c r="U46" i="16"/>
  <c r="I46" i="16"/>
  <c r="F46" i="16"/>
  <c r="E46" i="16"/>
  <c r="U45" i="16"/>
  <c r="I45" i="16"/>
  <c r="F45" i="16"/>
  <c r="E45" i="16"/>
  <c r="U44" i="16"/>
  <c r="I44" i="16"/>
  <c r="F44" i="16"/>
  <c r="E44" i="16"/>
  <c r="U43" i="16"/>
  <c r="I43" i="16"/>
  <c r="F43" i="16"/>
  <c r="E43" i="16"/>
  <c r="U42" i="16"/>
  <c r="I42" i="16"/>
  <c r="F42" i="16"/>
  <c r="E42" i="16"/>
  <c r="U41" i="16"/>
  <c r="I41" i="16"/>
  <c r="F41" i="16"/>
  <c r="E41" i="16"/>
  <c r="U40" i="16"/>
  <c r="I40" i="16"/>
  <c r="F40" i="16"/>
  <c r="E40" i="16"/>
  <c r="U39" i="16"/>
  <c r="I39" i="16"/>
  <c r="F39" i="16"/>
  <c r="E39" i="16"/>
  <c r="U38" i="16"/>
  <c r="I38" i="16"/>
  <c r="F38" i="16"/>
  <c r="E38" i="16"/>
  <c r="U37" i="16"/>
  <c r="I37" i="16"/>
  <c r="F37" i="16"/>
  <c r="E37" i="16"/>
  <c r="U36" i="16"/>
  <c r="I36" i="16"/>
  <c r="F36" i="16"/>
  <c r="E36" i="16"/>
  <c r="U35" i="16"/>
  <c r="I35" i="16"/>
  <c r="F35" i="16"/>
  <c r="E35" i="16"/>
  <c r="U34" i="16"/>
  <c r="I34" i="16"/>
  <c r="F34" i="16"/>
  <c r="E34" i="16"/>
  <c r="U33" i="16"/>
  <c r="I33" i="16"/>
  <c r="F33" i="16"/>
  <c r="E33" i="16"/>
  <c r="U32" i="16"/>
  <c r="I32" i="16"/>
  <c r="F32" i="16"/>
  <c r="E32" i="16"/>
  <c r="U31" i="16"/>
  <c r="I31" i="16"/>
  <c r="F31" i="16"/>
  <c r="E31" i="16"/>
  <c r="U30" i="16"/>
  <c r="I30" i="16"/>
  <c r="F30" i="16"/>
  <c r="E30" i="16"/>
  <c r="U29" i="16"/>
  <c r="I29" i="16"/>
  <c r="F29" i="16"/>
  <c r="E29" i="16"/>
  <c r="U28" i="16"/>
  <c r="I28" i="16"/>
  <c r="F28" i="16"/>
  <c r="E28" i="16"/>
  <c r="U27" i="16"/>
  <c r="I27" i="16"/>
  <c r="F27" i="16"/>
  <c r="E27" i="16"/>
  <c r="U26" i="16"/>
  <c r="I26" i="16"/>
  <c r="F26" i="16"/>
  <c r="E26" i="16"/>
  <c r="U25" i="16"/>
  <c r="I25" i="16"/>
  <c r="F25" i="16"/>
  <c r="E25" i="16"/>
  <c r="U24" i="16"/>
  <c r="I24" i="16"/>
  <c r="F24" i="16"/>
  <c r="E24" i="16"/>
  <c r="U23" i="16"/>
  <c r="I23" i="16"/>
  <c r="F23" i="16"/>
  <c r="E23" i="16"/>
  <c r="U22" i="16"/>
  <c r="I22" i="16"/>
  <c r="F22" i="16"/>
  <c r="E22" i="16"/>
  <c r="U21" i="16"/>
  <c r="I21" i="16"/>
  <c r="F21" i="16"/>
  <c r="E21" i="16"/>
  <c r="U20" i="16"/>
  <c r="I20" i="16"/>
  <c r="F20" i="16"/>
  <c r="E20" i="16"/>
  <c r="U19" i="16"/>
  <c r="I19" i="16"/>
  <c r="F19" i="16"/>
  <c r="E19" i="16"/>
  <c r="U18" i="16"/>
  <c r="I18" i="16"/>
  <c r="F18" i="16"/>
  <c r="E18" i="16"/>
  <c r="U17" i="16"/>
  <c r="I17" i="16"/>
  <c r="F17" i="16"/>
  <c r="E17" i="16"/>
  <c r="U16" i="16"/>
  <c r="I16" i="16"/>
  <c r="F16" i="16"/>
  <c r="E16" i="16"/>
  <c r="U15" i="16"/>
  <c r="I15" i="16"/>
  <c r="F15" i="16"/>
  <c r="E15" i="16"/>
  <c r="U14" i="16"/>
  <c r="I14" i="16"/>
  <c r="F14" i="16"/>
  <c r="E14" i="16"/>
  <c r="U13" i="16"/>
  <c r="I13" i="16"/>
  <c r="F13" i="16"/>
  <c r="E13" i="16"/>
  <c r="U12" i="16"/>
  <c r="I12" i="16"/>
  <c r="F12" i="16"/>
  <c r="E12" i="16"/>
  <c r="U11" i="16"/>
  <c r="I11" i="16"/>
  <c r="F11" i="16"/>
  <c r="E11" i="16"/>
  <c r="U10" i="16"/>
  <c r="I10" i="16"/>
  <c r="F10" i="16"/>
  <c r="E10" i="16"/>
  <c r="U9" i="16"/>
  <c r="I9" i="16"/>
  <c r="F9" i="16"/>
  <c r="E9" i="16"/>
  <c r="U8" i="16"/>
  <c r="I8" i="16"/>
  <c r="I54" i="16" s="1"/>
  <c r="F8" i="16"/>
  <c r="E8" i="16"/>
  <c r="E54" i="16" s="1"/>
  <c r="U7" i="16"/>
  <c r="U54" i="16" s="1"/>
  <c r="F7" i="16"/>
</calcChain>
</file>

<file path=xl/sharedStrings.xml><?xml version="1.0" encoding="utf-8"?>
<sst xmlns="http://schemas.openxmlformats.org/spreadsheetml/2006/main" count="228" uniqueCount="176">
  <si>
    <t>表4</t>
  </si>
  <si>
    <r>
      <rPr>
        <sz val="20"/>
        <rFont val="华文中宋"/>
        <charset val="134"/>
      </rPr>
      <t>重庆市大足区</t>
    </r>
    <r>
      <rPr>
        <u/>
        <sz val="20"/>
        <rFont val="华文中宋"/>
        <charset val="134"/>
      </rPr>
      <t>2022</t>
    </r>
    <r>
      <rPr>
        <sz val="20"/>
        <rFont val="华文中宋"/>
        <charset val="134"/>
      </rPr>
      <t>年</t>
    </r>
    <r>
      <rPr>
        <u/>
        <sz val="20"/>
        <rFont val="华文中宋"/>
        <charset val="134"/>
      </rPr>
      <t>秋季</t>
    </r>
    <r>
      <rPr>
        <sz val="20"/>
        <rFont val="华文中宋"/>
        <charset val="134"/>
      </rPr>
      <t>学期义务教育家庭经济困难寄宿学生生活费补助汇总表</t>
    </r>
  </si>
  <si>
    <t>汇总单位：重庆市大足区学生资助管理中心</t>
  </si>
  <si>
    <t>预算代码</t>
  </si>
  <si>
    <t>学校名称 （全称）</t>
  </si>
  <si>
    <t>在校学生总数</t>
  </si>
  <si>
    <t>寄宿学生总数</t>
  </si>
  <si>
    <t>受助学生人数</t>
  </si>
  <si>
    <t>资助金额     （元）</t>
  </si>
  <si>
    <t>备注</t>
  </si>
  <si>
    <t>合计</t>
  </si>
  <si>
    <t>按户籍性质分</t>
  </si>
  <si>
    <t>按申请类型分</t>
  </si>
  <si>
    <t>小计</t>
  </si>
  <si>
    <t>城镇</t>
  </si>
  <si>
    <t>农村</t>
  </si>
  <si>
    <t>脱贫家庭学生</t>
  </si>
  <si>
    <t>脱贫不稳定户</t>
  </si>
  <si>
    <t>边缘易致贫户</t>
  </si>
  <si>
    <t>突发严重困难户</t>
  </si>
  <si>
    <t>低保家庭</t>
  </si>
  <si>
    <t>孤儿</t>
  </si>
  <si>
    <t>特困供养</t>
  </si>
  <si>
    <t>烈士子女</t>
  </si>
  <si>
    <t>残疾军人子女</t>
  </si>
  <si>
    <t>残疾学生及残疾人子女</t>
  </si>
  <si>
    <t>其他困难</t>
  </si>
  <si>
    <t>119012</t>
  </si>
  <si>
    <t>重庆市大足区中敖中学</t>
  </si>
  <si>
    <t>重庆市双桥中学</t>
  </si>
  <si>
    <t>重庆市大足区双桥实验中学</t>
  </si>
  <si>
    <t>232001</t>
  </si>
  <si>
    <t>大足区双路中学</t>
  </si>
  <si>
    <t>邮亭中学</t>
  </si>
  <si>
    <t>重庆市大足区春晖学校（初中）</t>
  </si>
  <si>
    <t>重庆市大足区春晖学校（小学）</t>
  </si>
  <si>
    <t>重庆市大足中学</t>
  </si>
  <si>
    <t>重庆市大足区龙岗中学</t>
  </si>
  <si>
    <t>重庆市大足区双塔中学</t>
  </si>
  <si>
    <t>重庆市大足区城西中学</t>
  </si>
  <si>
    <t>119122</t>
  </si>
  <si>
    <t>重庆市大足区海棠中学</t>
  </si>
  <si>
    <t>119095</t>
  </si>
  <si>
    <t>重庆市大足区宝顶镇实验小学</t>
  </si>
  <si>
    <t>重庆市大足迪涛学校（中学）</t>
  </si>
  <si>
    <t>重庆市大足迪涛学校（小学）</t>
  </si>
  <si>
    <t>重庆市大足城南创新小学</t>
  </si>
  <si>
    <t>119118</t>
  </si>
  <si>
    <t>重庆市大足区城南中学（初中）</t>
  </si>
  <si>
    <t>重庆市大足城南东序学校（小学）</t>
  </si>
  <si>
    <t>重庆市大足城南东序学校（初中）</t>
  </si>
  <si>
    <t>119022</t>
  </si>
  <si>
    <t>重庆市大足区复隆实验学校（初中）</t>
  </si>
  <si>
    <t>重庆市大足区龙西中学</t>
  </si>
  <si>
    <t>重庆市大足区宝兴中学</t>
  </si>
  <si>
    <t>重庆市龙水湖育才中学校</t>
  </si>
  <si>
    <t>重庆市大足区龙水实验中学</t>
  </si>
  <si>
    <t>重庆市大足区第三中学校</t>
  </si>
  <si>
    <t>重庆市大足区灯塔中学</t>
  </si>
  <si>
    <t>重庆市大足区铁山中学</t>
  </si>
  <si>
    <t>重庆市大足区珠溪中学</t>
  </si>
  <si>
    <t>重庆市大足区龙石中学</t>
  </si>
  <si>
    <t>大足区三新学校（初中）</t>
  </si>
  <si>
    <t>大足区利民学校（初中）</t>
  </si>
  <si>
    <t>大足区三新学校（小学）</t>
  </si>
  <si>
    <t>大足区利民学校（小学）</t>
  </si>
  <si>
    <t>重庆市大足区金山镇中心小学</t>
  </si>
  <si>
    <t>重庆市大足区石马镇中心小学</t>
  </si>
  <si>
    <t>重庆市大足区智凤中学</t>
  </si>
  <si>
    <t>重庆市大足区世纪星学校（中学）</t>
  </si>
  <si>
    <t>重庆市大足区世纪星学校（小学）</t>
  </si>
  <si>
    <t>重庆市大足区回龙中学</t>
  </si>
  <si>
    <t>重庆市大足区拾万实验学校（小学）</t>
  </si>
  <si>
    <t>重庆市大足区拾万实验学校（初中）</t>
  </si>
  <si>
    <t>重庆市大足区石马中学</t>
  </si>
  <si>
    <t>重庆市大足区雍溪实验学校（初中）</t>
  </si>
  <si>
    <t>重庆市大足育新学校（初中）</t>
  </si>
  <si>
    <t>重庆市大足育新学校（小学）</t>
  </si>
  <si>
    <t>重庆市大足区龙兴小学</t>
  </si>
  <si>
    <t>119030</t>
  </si>
  <si>
    <t>重庆市大足区万古中学</t>
  </si>
  <si>
    <t>表5</t>
  </si>
  <si>
    <t>非寄宿学生总数</t>
  </si>
  <si>
    <t>重庆市大足区中敖镇中心小学</t>
  </si>
  <si>
    <t>重庆市大足区转洞明德小学</t>
  </si>
  <si>
    <t>重庆市大足区中敖镇麻杨中心小学</t>
  </si>
  <si>
    <t>119068</t>
  </si>
  <si>
    <t>重庆市大足区中敖镇双溪中心小学</t>
  </si>
  <si>
    <t>重庆市大足区中敖镇天山明德小学</t>
  </si>
  <si>
    <t>重庆市大足区高坪镇中心小学</t>
  </si>
  <si>
    <t>大足区高坪镇高峰中心小学</t>
  </si>
  <si>
    <t>119059</t>
  </si>
  <si>
    <t>重庆市大足区高坪镇天宝中心小学</t>
  </si>
  <si>
    <t>重庆市大足区高升镇中心小学</t>
  </si>
  <si>
    <t>重庆市双桥中学（初中）</t>
  </si>
  <si>
    <t>重庆市大足区邮亭镇子店中心小学</t>
  </si>
  <si>
    <t>119075</t>
  </si>
  <si>
    <t>重庆市大足区邮亭镇中心小学</t>
  </si>
  <si>
    <t>119110</t>
  </si>
  <si>
    <t>重庆市大足区双路小学</t>
  </si>
  <si>
    <t>119093</t>
  </si>
  <si>
    <t>重庆市大足区邮亭镇元通中心小学</t>
  </si>
  <si>
    <t>重庆市大足区双路第二小学</t>
  </si>
  <si>
    <t>重庆市大足区经开小学</t>
  </si>
  <si>
    <t>119076</t>
  </si>
  <si>
    <t>重庆市大足区邮亭镇长河中心小学</t>
  </si>
  <si>
    <t>314001</t>
  </si>
  <si>
    <t>通桥中心小学</t>
  </si>
  <si>
    <t>119078</t>
  </si>
  <si>
    <t>重庆市大足区新利海兰云天希望小学</t>
  </si>
  <si>
    <t>119113</t>
  </si>
  <si>
    <t>大足区双桥实验小学</t>
  </si>
  <si>
    <t>119010</t>
  </si>
  <si>
    <t>重庆市大足区龙岗第一小学</t>
  </si>
  <si>
    <t>重庆市大足区实验小学</t>
  </si>
  <si>
    <t>重庆市大足区龙岗明德小学</t>
  </si>
  <si>
    <t>重庆市大足区昌州小学</t>
  </si>
  <si>
    <t>119052</t>
  </si>
  <si>
    <t>重庆市大足区上游小学</t>
  </si>
  <si>
    <t>重庆市大足区西禅小学</t>
  </si>
  <si>
    <t>重庆市大足区城南小学</t>
  </si>
  <si>
    <t>重庆市大足区希望小学</t>
  </si>
  <si>
    <t>重庆市大足区海棠小学</t>
  </si>
  <si>
    <t>重庆市大足区香国小学</t>
  </si>
  <si>
    <t>重庆市大足迪涛学校(小学）</t>
  </si>
  <si>
    <t>重庆市大足区城南东序学校(小学）</t>
  </si>
  <si>
    <t>重庆市大足区复隆实验学校（小学）</t>
  </si>
  <si>
    <t>119100</t>
  </si>
  <si>
    <t>重庆市大足区龙水镇第二小学</t>
  </si>
  <si>
    <t>305001</t>
  </si>
  <si>
    <t>重庆市大足区龙水镇沙桥中心小学</t>
  </si>
  <si>
    <t>119099</t>
  </si>
  <si>
    <t>重庆市大足区龙水第一小学</t>
  </si>
  <si>
    <t>重庆市大足区宝兴镇中心小学</t>
  </si>
  <si>
    <t>119103</t>
  </si>
  <si>
    <t>重庆市大足区龙水镇大围中心小学</t>
  </si>
  <si>
    <t>119115</t>
  </si>
  <si>
    <t>重庆市大足区龙水第三小学</t>
  </si>
  <si>
    <t>119104</t>
  </si>
  <si>
    <t>重庆市大足区龙水镇龙西中心小学</t>
  </si>
  <si>
    <t>119089</t>
  </si>
  <si>
    <t>重庆市大足区宝兴镇柳河中心小学</t>
  </si>
  <si>
    <t>重庆市大足区教师进修学校附属小学</t>
  </si>
  <si>
    <t>119101</t>
  </si>
  <si>
    <t>重庆市大足区龙水镇顺龙中心小学</t>
  </si>
  <si>
    <t>重庆市大足区季家镇龙塘中心小学</t>
  </si>
  <si>
    <t>重庆市大足区季家镇中心小学</t>
  </si>
  <si>
    <t>重庆市大足区龙石镇中心小学</t>
  </si>
  <si>
    <t>重庆市大足区三驱镇灯塔中心小学</t>
  </si>
  <si>
    <t>重庆市大足区三驱镇石桌中心小学</t>
  </si>
  <si>
    <t>重庆市大足区三驱镇铁桥中心小学</t>
  </si>
  <si>
    <t>重庆市大足区三驱镇中心小学</t>
  </si>
  <si>
    <t>重庆市大足区铁山镇宝山中心小学</t>
  </si>
  <si>
    <t>重庆市大足区铁山镇中心小学</t>
  </si>
  <si>
    <t>重庆市大足区珠溪镇官仓中心小学</t>
  </si>
  <si>
    <t>重庆市大足区珠溪镇沙坝中心小学</t>
  </si>
  <si>
    <t>重庆市大足区珠溪镇土门中心小学</t>
  </si>
  <si>
    <t>重庆市大足区珠溪镇玉滩中心小学</t>
  </si>
  <si>
    <t>重庆市大足区珠溪镇中心小学</t>
  </si>
  <si>
    <t>重庆市大足区米粮小学</t>
  </si>
  <si>
    <t>重庆市大足区石马镇团结中心小学</t>
  </si>
  <si>
    <t>重庆市大足区回龙镇长田中心小学</t>
  </si>
  <si>
    <t>重庆市大足区共青希望小学</t>
  </si>
  <si>
    <t>重庆市大足区弥陀小学</t>
  </si>
  <si>
    <t>重庆市大足区拾万镇协和中心小学</t>
  </si>
  <si>
    <t>重庆市大足区智凤小学</t>
  </si>
  <si>
    <t>重庆市大足区古龙镇中心小学</t>
  </si>
  <si>
    <t>重庆市大足区国梁镇中心小学</t>
  </si>
  <si>
    <t>重庆市大足区雍溪实验学校（小学）</t>
  </si>
  <si>
    <t>重庆市大足区高新区小学</t>
  </si>
  <si>
    <t>重庆市大足区万古镇石牛中心小学</t>
  </si>
  <si>
    <t>重庆市大足区第三小学</t>
  </si>
  <si>
    <t>重庆市大足区万古小学</t>
  </si>
  <si>
    <t>119080</t>
  </si>
  <si>
    <t>重庆市大足区雍溪镇对溪中心小学</t>
  </si>
  <si>
    <r>
      <t>重庆市大足区</t>
    </r>
    <r>
      <rPr>
        <u/>
        <sz val="20"/>
        <rFont val="华文中宋"/>
        <charset val="134"/>
      </rPr>
      <t>2022</t>
    </r>
    <r>
      <rPr>
        <sz val="20"/>
        <rFont val="华文中宋"/>
        <charset val="134"/>
      </rPr>
      <t>年</t>
    </r>
    <r>
      <rPr>
        <u/>
        <sz val="20"/>
        <rFont val="华文中宋"/>
        <charset val="134"/>
      </rPr>
      <t>秋季</t>
    </r>
    <r>
      <rPr>
        <sz val="20"/>
        <rFont val="华文中宋"/>
        <charset val="134"/>
      </rPr>
      <t>学期义务教育家庭经济困难非寄宿学生生活费补助汇总表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</si>
</sst>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8" formatCode="0_);[Red]\(0\)"/>
    <numFmt numFmtId="179" formatCode="0_ "/>
    <numFmt numFmtId="180" formatCode="0.00;[Red]0.00"/>
    <numFmt numFmtId="181" formatCode="0;[Red]0"/>
  </numFmts>
  <fonts count="29" x14ac:knownFonts="1"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20"/>
      <name val="华文中宋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</font>
    <font>
      <sz val="20"/>
      <color rgb="FF00B0F0"/>
      <name val="华文中宋"/>
      <charset val="134"/>
    </font>
    <font>
      <sz val="10"/>
      <color rgb="FF00B0F0"/>
      <name val="宋体"/>
      <charset val="134"/>
    </font>
    <font>
      <sz val="9"/>
      <color rgb="FF00B0F0"/>
      <name val="宋体"/>
      <charset val="134"/>
    </font>
    <font>
      <sz val="10"/>
      <color rgb="FFFF0000"/>
      <name val="宋体"/>
      <charset val="134"/>
      <scheme val="minor"/>
    </font>
    <font>
      <sz val="9"/>
      <color rgb="FF00B0F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Arial"/>
      <family val="2"/>
    </font>
    <font>
      <sz val="11"/>
      <color rgb="FF000000"/>
      <name val="等线"/>
      <charset val="134"/>
    </font>
    <font>
      <sz val="11"/>
      <name val="宋体"/>
      <charset val="134"/>
    </font>
    <font>
      <sz val="11"/>
      <name val="Tahoma"/>
      <family val="2"/>
    </font>
    <font>
      <sz val="11"/>
      <color indexed="8"/>
      <name val="Tahoma"/>
      <family val="2"/>
    </font>
    <font>
      <u/>
      <sz val="20"/>
      <name val="华文中宋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11">
    <xf numFmtId="0" fontId="0" fillId="0" borderId="0">
      <alignment vertical="center"/>
    </xf>
    <xf numFmtId="0" fontId="27" fillId="0" borderId="0"/>
    <xf numFmtId="0" fontId="16" fillId="0" borderId="0">
      <alignment vertical="center"/>
    </xf>
    <xf numFmtId="0" fontId="27" fillId="0" borderId="0" applyNumberFormat="0" applyFill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/>
    <xf numFmtId="0" fontId="27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 applyNumberFormat="0" applyFill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18" fillId="0" borderId="0"/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8" fillId="0" borderId="0"/>
    <xf numFmtId="0" fontId="17" fillId="4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27" fillId="0" borderId="0"/>
    <xf numFmtId="0" fontId="19" fillId="0" borderId="0">
      <protection locked="0"/>
    </xf>
    <xf numFmtId="0" fontId="2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4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4" borderId="0"/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17" fillId="4" borderId="0"/>
    <xf numFmtId="0" fontId="17" fillId="0" borderId="0">
      <alignment vertical="center"/>
    </xf>
    <xf numFmtId="0" fontId="15" fillId="0" borderId="0">
      <alignment vertical="center"/>
    </xf>
    <xf numFmtId="0" fontId="27" fillId="0" borderId="0"/>
    <xf numFmtId="0" fontId="1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8" fillId="0" borderId="0"/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8" fillId="0" borderId="0"/>
    <xf numFmtId="0" fontId="27" fillId="0" borderId="0"/>
    <xf numFmtId="0" fontId="1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27" fillId="0" borderId="0"/>
    <xf numFmtId="0" fontId="17" fillId="4" borderId="0"/>
    <xf numFmtId="0" fontId="27" fillId="0" borderId="0" applyBorder="0">
      <alignment vertical="center"/>
    </xf>
    <xf numFmtId="0" fontId="17" fillId="4" borderId="0"/>
    <xf numFmtId="0" fontId="27" fillId="0" borderId="0">
      <alignment vertical="center"/>
    </xf>
    <xf numFmtId="0" fontId="21" fillId="0" borderId="0"/>
    <xf numFmtId="0" fontId="15" fillId="0" borderId="0">
      <alignment vertical="center"/>
    </xf>
    <xf numFmtId="0" fontId="27" fillId="0" borderId="0">
      <alignment vertical="center"/>
    </xf>
    <xf numFmtId="178" fontId="27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4" borderId="0"/>
    <xf numFmtId="0" fontId="22" fillId="0" borderId="0">
      <protection locked="0"/>
    </xf>
    <xf numFmtId="0" fontId="27" fillId="0" borderId="0"/>
    <xf numFmtId="0" fontId="22" fillId="0" borderId="0">
      <protection locked="0"/>
    </xf>
    <xf numFmtId="0" fontId="2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0" fillId="0" borderId="0">
      <alignment vertical="center"/>
    </xf>
    <xf numFmtId="0" fontId="2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15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/>
    <xf numFmtId="0" fontId="16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27" fillId="0" borderId="0"/>
    <xf numFmtId="0" fontId="27" fillId="0" borderId="0" applyNumberFormat="0" applyFill="0">
      <alignment vertical="center"/>
    </xf>
    <xf numFmtId="0" fontId="27" fillId="0" borderId="0">
      <alignment vertical="center"/>
    </xf>
    <xf numFmtId="0" fontId="27" fillId="0" borderId="0" applyNumberFormat="0" applyFill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/>
    <xf numFmtId="0" fontId="2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0" borderId="0">
      <protection locked="0"/>
    </xf>
    <xf numFmtId="0" fontId="27" fillId="0" borderId="0">
      <alignment vertical="center"/>
    </xf>
    <xf numFmtId="0" fontId="18" fillId="0" borderId="0"/>
    <xf numFmtId="0" fontId="15" fillId="0" borderId="0">
      <alignment vertical="center"/>
    </xf>
    <xf numFmtId="0" fontId="25" fillId="0" borderId="0" applyProtection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5" fillId="0" borderId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8" fillId="0" borderId="0">
      <protection locked="0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1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9" fillId="0" borderId="0">
      <protection locked="0"/>
    </xf>
    <xf numFmtId="0" fontId="27" fillId="0" borderId="0">
      <alignment vertical="center"/>
    </xf>
    <xf numFmtId="0" fontId="18" fillId="0" borderId="0"/>
    <xf numFmtId="0" fontId="27" fillId="0" borderId="0">
      <alignment vertical="center"/>
    </xf>
  </cellStyleXfs>
  <cellXfs count="123">
    <xf numFmtId="0" fontId="0" fillId="0" borderId="0" xfId="0">
      <alignment vertical="center"/>
    </xf>
    <xf numFmtId="49" fontId="0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2" xfId="0" applyNumberFormat="1" applyFont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7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0" fontId="11" fillId="0" borderId="2" xfId="0" applyNumberFormat="1" applyFont="1" applyBorder="1" applyAlignment="1" applyProtection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79" fontId="6" fillId="0" borderId="1" xfId="53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49" fontId="6" fillId="0" borderId="1" xfId="159" applyNumberFormat="1" applyFont="1" applyFill="1" applyBorder="1" applyAlignment="1">
      <alignment horizontal="center" vertical="center" shrinkToFit="1"/>
    </xf>
    <xf numFmtId="49" fontId="13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wrapText="1"/>
    </xf>
    <xf numFmtId="49" fontId="6" fillId="0" borderId="1" xfId="53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3" borderId="1" xfId="9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/>
    </xf>
    <xf numFmtId="49" fontId="8" fillId="3" borderId="1" xfId="53" applyNumberFormat="1" applyFont="1" applyFill="1" applyBorder="1" applyAlignment="1">
      <alignment horizontal="center" vertical="center" wrapText="1"/>
    </xf>
    <xf numFmtId="0" fontId="8" fillId="3" borderId="1" xfId="53" applyNumberFormat="1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179" fontId="14" fillId="0" borderId="1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81" fontId="1" fillId="0" borderId="1" xfId="0" applyNumberFormat="1" applyFont="1" applyBorder="1" applyAlignment="1">
      <alignment horizontal="center" vertical="center" wrapText="1"/>
    </xf>
    <xf numFmtId="181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</cellXfs>
  <cellStyles count="211">
    <cellStyle name="Normal" xfId="83"/>
    <cellStyle name="常规" xfId="0" builtinId="0"/>
    <cellStyle name="常规 10" xfId="66"/>
    <cellStyle name="常规 10 10" xfId="60"/>
    <cellStyle name="常规 10 10 16 3" xfId="192"/>
    <cellStyle name="常规 10 10 16 3 2" xfId="67"/>
    <cellStyle name="常规 10 10 2" xfId="174"/>
    <cellStyle name="常规 10 10 2 2 3" xfId="197"/>
    <cellStyle name="常规 10 10 2 3" xfId="205"/>
    <cellStyle name="常规 10 10 2 4" xfId="202"/>
    <cellStyle name="常规 10 10 3" xfId="55"/>
    <cellStyle name="常规 10 11" xfId="64"/>
    <cellStyle name="常规 10 12" xfId="72"/>
    <cellStyle name="常规 10 15" xfId="118"/>
    <cellStyle name="常规 10 2" xfId="69"/>
    <cellStyle name="常规 10 2 2" xfId="27"/>
    <cellStyle name="常规 10 2 2 2 2" xfId="48"/>
    <cellStyle name="常规 10 2 2 5" xfId="91"/>
    <cellStyle name="常规 10 2 3" xfId="81"/>
    <cellStyle name="常规 10 21" xfId="89"/>
    <cellStyle name="常规 10 3" xfId="79"/>
    <cellStyle name="常规 10 4" xfId="167"/>
    <cellStyle name="常规 10 4 2 2" xfId="170"/>
    <cellStyle name="常规 10 5" xfId="157"/>
    <cellStyle name="常规 10 6" xfId="210"/>
    <cellStyle name="常规 10 7" xfId="105"/>
    <cellStyle name="常规 10 7 2" xfId="108"/>
    <cellStyle name="常规 10 8" xfId="171"/>
    <cellStyle name="常规 100" xfId="30"/>
    <cellStyle name="常规 100 2" xfId="190"/>
    <cellStyle name="常规 101" xfId="5"/>
    <cellStyle name="常规 102" xfId="126"/>
    <cellStyle name="常规 103" xfId="111"/>
    <cellStyle name="常规 104" xfId="206"/>
    <cellStyle name="常规 105" xfId="33"/>
    <cellStyle name="常规 106" xfId="165"/>
    <cellStyle name="常规 107" xfId="181"/>
    <cellStyle name="常规 108" xfId="179"/>
    <cellStyle name="常规 109" xfId="182"/>
    <cellStyle name="常规 11" xfId="61"/>
    <cellStyle name="常规 11 3" xfId="54"/>
    <cellStyle name="常规 110" xfId="32"/>
    <cellStyle name="常规 111" xfId="164"/>
    <cellStyle name="常规 112" xfId="180"/>
    <cellStyle name="常规 12" xfId="65"/>
    <cellStyle name="常规 12 2" xfId="96"/>
    <cellStyle name="常规 12 2 2" xfId="7"/>
    <cellStyle name="常规 124" xfId="8"/>
    <cellStyle name="常规 125" xfId="34"/>
    <cellStyle name="常规 127" xfId="35"/>
    <cellStyle name="常规 13" xfId="73"/>
    <cellStyle name="常规 13 2" xfId="97"/>
    <cellStyle name="常规 13 2 2" xfId="150"/>
    <cellStyle name="常规 134" xfId="198"/>
    <cellStyle name="常规 134 2 2 2 2 2 2 2" xfId="200"/>
    <cellStyle name="常规 14" xfId="162"/>
    <cellStyle name="常规 14 2" xfId="176"/>
    <cellStyle name="常规 14 6" xfId="84"/>
    <cellStyle name="常规 15" xfId="93"/>
    <cellStyle name="常规 15 2 2" xfId="31"/>
    <cellStyle name="常规 15 4" xfId="194"/>
    <cellStyle name="常规 152" xfId="104"/>
    <cellStyle name="常规 16" xfId="115"/>
    <cellStyle name="常规 17" xfId="90"/>
    <cellStyle name="常规 17 10 2" xfId="125"/>
    <cellStyle name="常规 18" xfId="77"/>
    <cellStyle name="常规 19" xfId="136"/>
    <cellStyle name="常规 193" xfId="195"/>
    <cellStyle name="常规 2" xfId="44"/>
    <cellStyle name="常规 2 10" xfId="59"/>
    <cellStyle name="常规 2 10 2" xfId="161"/>
    <cellStyle name="常规 2 10 4" xfId="117"/>
    <cellStyle name="常规 2 10 6" xfId="76"/>
    <cellStyle name="常规 2 102" xfId="141"/>
    <cellStyle name="常规 2 103" xfId="142"/>
    <cellStyle name="常规 2 104" xfId="138"/>
    <cellStyle name="常规 2 12 2 4" xfId="201"/>
    <cellStyle name="常规 2 15" xfId="102"/>
    <cellStyle name="常规 2 16" xfId="58"/>
    <cellStyle name="常规 2 17" xfId="62"/>
    <cellStyle name="常规 2 2" xfId="63"/>
    <cellStyle name="常规 2 2 13" xfId="158"/>
    <cellStyle name="常规 2 2 2" xfId="112"/>
    <cellStyle name="常规 2 2 2 2 2" xfId="188"/>
    <cellStyle name="常规 2 2 2 3" xfId="168"/>
    <cellStyle name="常规 2 2 2 6" xfId="18"/>
    <cellStyle name="常规 2 2 3 2 2 2 2" xfId="19"/>
    <cellStyle name="常规 2 2 33" xfId="17"/>
    <cellStyle name="常规 2 2 4 2" xfId="85"/>
    <cellStyle name="常规 2 2 42" xfId="16"/>
    <cellStyle name="常规 2 2 7" xfId="22"/>
    <cellStyle name="常规 2 2 7 2" xfId="209"/>
    <cellStyle name="常规 2 20" xfId="101"/>
    <cellStyle name="常规 2 25" xfId="82"/>
    <cellStyle name="常规 2 28" xfId="109"/>
    <cellStyle name="常规 2 29" xfId="119"/>
    <cellStyle name="常规 2 3" xfId="52"/>
    <cellStyle name="常规 2 3 2" xfId="23"/>
    <cellStyle name="常规 2 3 2 2" xfId="56"/>
    <cellStyle name="常规 2 3 2 3" xfId="148"/>
    <cellStyle name="常规 2 3 4" xfId="36"/>
    <cellStyle name="常规 2 3 5" xfId="40"/>
    <cellStyle name="常规 2 39" xfId="191"/>
    <cellStyle name="常规 2 4" xfId="173"/>
    <cellStyle name="常规 2 40" xfId="193"/>
    <cellStyle name="常规 2 42" xfId="94"/>
    <cellStyle name="常规 2 5" xfId="103"/>
    <cellStyle name="常规 2 6" xfId="88"/>
    <cellStyle name="常规 2 6 2" xfId="199"/>
    <cellStyle name="常规 2 6 5" xfId="143"/>
    <cellStyle name="常规 2 8" xfId="80"/>
    <cellStyle name="常规 2 9 2" xfId="51"/>
    <cellStyle name="常规 2 9 3" xfId="172"/>
    <cellStyle name="常规 2 94" xfId="131"/>
    <cellStyle name="常规 2 95" xfId="120"/>
    <cellStyle name="常规 2 96" xfId="106"/>
    <cellStyle name="常规 2 97" xfId="121"/>
    <cellStyle name="常规 2 98" xfId="134"/>
    <cellStyle name="常规 2 99" xfId="140"/>
    <cellStyle name="常规 20" xfId="92"/>
    <cellStyle name="常规 21" xfId="116"/>
    <cellStyle name="常规 22 2" xfId="71"/>
    <cellStyle name="常规 22 2 2" xfId="68"/>
    <cellStyle name="常规 23" xfId="75"/>
    <cellStyle name="常规 24" xfId="135"/>
    <cellStyle name="常规 25" xfId="177"/>
    <cellStyle name="常规 26" xfId="14"/>
    <cellStyle name="常规 27" xfId="154"/>
    <cellStyle name="常规 29" xfId="144"/>
    <cellStyle name="常规 3" xfId="74"/>
    <cellStyle name="常规 3 11" xfId="204"/>
    <cellStyle name="常规 3 14" xfId="3"/>
    <cellStyle name="常规 3 2" xfId="107"/>
    <cellStyle name="常规 3 2 4" xfId="163"/>
    <cellStyle name="常规 3 3" xfId="122"/>
    <cellStyle name="常规 3 3 2" xfId="187"/>
    <cellStyle name="常规 3 3 3" xfId="189"/>
    <cellStyle name="常规 3 4" xfId="133"/>
    <cellStyle name="常规 3 6" xfId="166"/>
    <cellStyle name="常规 3 6 2 2 2" xfId="137"/>
    <cellStyle name="常规 3 7" xfId="186"/>
    <cellStyle name="常规 3 8" xfId="196"/>
    <cellStyle name="常规 3 8 4 2" xfId="28"/>
    <cellStyle name="常规 3 9" xfId="183"/>
    <cellStyle name="常规 30" xfId="178"/>
    <cellStyle name="常规 31" xfId="15"/>
    <cellStyle name="常规 32" xfId="155"/>
    <cellStyle name="常规 33" xfId="156"/>
    <cellStyle name="常规 34" xfId="145"/>
    <cellStyle name="常规 35" xfId="159"/>
    <cellStyle name="常规 36" xfId="146"/>
    <cellStyle name="常规 37" xfId="113"/>
    <cellStyle name="常规 39" xfId="1"/>
    <cellStyle name="常规 4" xfId="78"/>
    <cellStyle name="常规 4 14" xfId="13"/>
    <cellStyle name="常规 4 14 2" xfId="100"/>
    <cellStyle name="常规 4 2" xfId="98"/>
    <cellStyle name="常规 4 2 2" xfId="50"/>
    <cellStyle name="常规 4 2 3" xfId="29"/>
    <cellStyle name="常规 4 3" xfId="169"/>
    <cellStyle name="常规 4 4" xfId="49"/>
    <cellStyle name="常规 4 8" xfId="110"/>
    <cellStyle name="常规 40" xfId="160"/>
    <cellStyle name="常规 41" xfId="147"/>
    <cellStyle name="常规 42" xfId="114"/>
    <cellStyle name="常规 44" xfId="2"/>
    <cellStyle name="常规 46" xfId="208"/>
    <cellStyle name="常规 47" xfId="21"/>
    <cellStyle name="常规 48" xfId="151"/>
    <cellStyle name="常规 5" xfId="53"/>
    <cellStyle name="常规 5 4" xfId="99"/>
    <cellStyle name="常规 5 5" xfId="124"/>
    <cellStyle name="常规 50" xfId="152"/>
    <cellStyle name="常规 52" xfId="20"/>
    <cellStyle name="常规 53" xfId="149"/>
    <cellStyle name="常规 56" xfId="153"/>
    <cellStyle name="常规 58" xfId="127"/>
    <cellStyle name="常规 59" xfId="129"/>
    <cellStyle name="常规 6" xfId="6"/>
    <cellStyle name="常规 6 2" xfId="47"/>
    <cellStyle name="常规 6 2 2" xfId="203"/>
    <cellStyle name="常规 64" xfId="130"/>
    <cellStyle name="常规 65" xfId="139"/>
    <cellStyle name="常规 68" xfId="132"/>
    <cellStyle name="常规 68 2" xfId="45"/>
    <cellStyle name="常规 69" xfId="128"/>
    <cellStyle name="常规 7 14 2 2" xfId="57"/>
    <cellStyle name="常规 7 2" xfId="207"/>
    <cellStyle name="常规 7 7 2" xfId="87"/>
    <cellStyle name="常规 7 7 3" xfId="26"/>
    <cellStyle name="常规 7 9 2" xfId="4"/>
    <cellStyle name="常规 7 9 2 4" xfId="185"/>
    <cellStyle name="常规 7 9 3 4" xfId="184"/>
    <cellStyle name="常规 71" xfId="175"/>
    <cellStyle name="常规 75" xfId="9"/>
    <cellStyle name="常规 79" xfId="95"/>
    <cellStyle name="常规 8" xfId="46"/>
    <cellStyle name="常规 81" xfId="10"/>
    <cellStyle name="常规 82" xfId="11"/>
    <cellStyle name="常规 87" xfId="25"/>
    <cellStyle name="常规 89" xfId="37"/>
    <cellStyle name="常规 9" xfId="70"/>
    <cellStyle name="常规 90" xfId="12"/>
    <cellStyle name="常规 91" xfId="38"/>
    <cellStyle name="常规 92" xfId="24"/>
    <cellStyle name="常规 93" xfId="39"/>
    <cellStyle name="常规 95" xfId="41"/>
    <cellStyle name="常规 96" xfId="42"/>
    <cellStyle name="常规 97" xfId="123"/>
    <cellStyle name="常规 99" xfId="43"/>
    <cellStyle name="货币 2" xfId="8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/2022.6/&#23398;&#29983;&#21517;&#20876;&#65288;2019-2020&#19978;&#26399;&#65289;/10&#26376;8&#26085;/&#23398;&#29983;&#27880;&#20876;&#31807;/2022&#23626;&#23398;&#29983;&#27880;&#20876;&#3180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wnloads/&#19978;&#28216;&#23567;&#23398;&#20041;&#21153;&#25945;&#32946;&#36164;&#21161;&#22871;&#34920;201903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生基础信息"/>
      <sheetName val="字典"/>
      <sheetName val="错误信息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申请表"/>
      <sheetName val="明细表（非寄宿）"/>
      <sheetName val="汇总表（非寄宿）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4"/>
  <sheetViews>
    <sheetView topLeftCell="A38" workbookViewId="0">
      <selection activeCell="I52" sqref="I52"/>
    </sheetView>
  </sheetViews>
  <sheetFormatPr defaultColWidth="8.75" defaultRowHeight="14.25" x14ac:dyDescent="0.15"/>
  <cols>
    <col min="1" max="1" width="8.875" style="5"/>
    <col min="2" max="2" width="26.25" style="5" customWidth="1"/>
    <col min="3" max="3" width="7.25" style="5" customWidth="1"/>
    <col min="4" max="5" width="6.875" style="5" customWidth="1"/>
    <col min="6" max="6" width="6.75" style="5" customWidth="1"/>
    <col min="7" max="8" width="4.375" style="5" customWidth="1"/>
    <col min="9" max="9" width="7" style="5" customWidth="1"/>
    <col min="10" max="13" width="4.75" style="5" customWidth="1"/>
    <col min="14" max="14" width="4.75" style="6" customWidth="1"/>
    <col min="15" max="20" width="4.75" style="5" customWidth="1"/>
    <col min="21" max="21" width="13.75" style="5" customWidth="1"/>
    <col min="22" max="22" width="5.625" style="5" customWidth="1"/>
    <col min="23" max="16384" width="8.75" style="7"/>
  </cols>
  <sheetData>
    <row r="1" spans="1:22" x14ac:dyDescent="0.15">
      <c r="A1" s="5" t="s">
        <v>0</v>
      </c>
    </row>
    <row r="2" spans="1:22" s="1" customFormat="1" ht="39.950000000000003" customHeight="1" x14ac:dyDescent="0.15">
      <c r="A2" s="114" t="s">
        <v>1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5"/>
      <c r="O2" s="114"/>
      <c r="P2" s="114"/>
      <c r="Q2" s="114"/>
      <c r="R2" s="114"/>
      <c r="S2" s="114"/>
      <c r="T2" s="114"/>
      <c r="U2" s="114"/>
      <c r="V2" s="114"/>
    </row>
    <row r="3" spans="1:22" s="1" customFormat="1" ht="29.1" customHeight="1" x14ac:dyDescent="0.15">
      <c r="A3" s="116" t="s">
        <v>2</v>
      </c>
      <c r="B3" s="116"/>
      <c r="C3" s="116"/>
      <c r="D3" s="116"/>
      <c r="E3" s="116"/>
      <c r="F3" s="116"/>
      <c r="G3" s="116"/>
      <c r="H3" s="116"/>
      <c r="I3" s="5"/>
      <c r="J3" s="5"/>
      <c r="K3" s="117"/>
      <c r="L3" s="117"/>
      <c r="M3" s="117"/>
      <c r="N3" s="117"/>
      <c r="O3" s="117"/>
      <c r="P3" s="117"/>
      <c r="Q3" s="117"/>
      <c r="R3" s="117"/>
      <c r="S3" s="5"/>
      <c r="T3" s="5"/>
      <c r="U3" s="5"/>
      <c r="V3" s="5"/>
    </row>
    <row r="4" spans="1:22" s="2" customFormat="1" ht="16.149999999999999" customHeight="1" x14ac:dyDescent="0.15">
      <c r="A4" s="118" t="s">
        <v>3</v>
      </c>
      <c r="B4" s="118" t="s">
        <v>4</v>
      </c>
      <c r="C4" s="118" t="s">
        <v>5</v>
      </c>
      <c r="D4" s="118" t="s">
        <v>6</v>
      </c>
      <c r="E4" s="118" t="s">
        <v>7</v>
      </c>
      <c r="F4" s="118"/>
      <c r="G4" s="118"/>
      <c r="H4" s="118"/>
      <c r="I4" s="118"/>
      <c r="J4" s="118"/>
      <c r="K4" s="118"/>
      <c r="L4" s="118"/>
      <c r="M4" s="118"/>
      <c r="N4" s="119"/>
      <c r="O4" s="118"/>
      <c r="P4" s="118"/>
      <c r="Q4" s="118"/>
      <c r="R4" s="118"/>
      <c r="S4" s="118"/>
      <c r="T4" s="118"/>
      <c r="U4" s="120" t="s">
        <v>8</v>
      </c>
      <c r="V4" s="118" t="s">
        <v>9</v>
      </c>
    </row>
    <row r="5" spans="1:22" s="2" customFormat="1" ht="19.899999999999999" customHeight="1" x14ac:dyDescent="0.15">
      <c r="A5" s="118"/>
      <c r="B5" s="118"/>
      <c r="C5" s="118"/>
      <c r="D5" s="118"/>
      <c r="E5" s="118" t="s">
        <v>10</v>
      </c>
      <c r="F5" s="118" t="s">
        <v>11</v>
      </c>
      <c r="G5" s="118"/>
      <c r="H5" s="118"/>
      <c r="I5" s="118" t="s">
        <v>12</v>
      </c>
      <c r="J5" s="118"/>
      <c r="K5" s="118"/>
      <c r="L5" s="118"/>
      <c r="M5" s="118"/>
      <c r="N5" s="119"/>
      <c r="O5" s="118"/>
      <c r="P5" s="118"/>
      <c r="Q5" s="118"/>
      <c r="R5" s="118"/>
      <c r="S5" s="118"/>
      <c r="T5" s="118"/>
      <c r="U5" s="121"/>
      <c r="V5" s="118"/>
    </row>
    <row r="6" spans="1:22" s="2" customFormat="1" ht="45" customHeight="1" x14ac:dyDescent="0.15">
      <c r="A6" s="118"/>
      <c r="B6" s="118"/>
      <c r="C6" s="118"/>
      <c r="D6" s="118"/>
      <c r="E6" s="118"/>
      <c r="F6" s="8" t="s">
        <v>13</v>
      </c>
      <c r="G6" s="8" t="s">
        <v>14</v>
      </c>
      <c r="H6" s="8" t="s">
        <v>15</v>
      </c>
      <c r="I6" s="8" t="s">
        <v>13</v>
      </c>
      <c r="J6" s="8" t="s">
        <v>16</v>
      </c>
      <c r="K6" s="8" t="s">
        <v>17</v>
      </c>
      <c r="L6" s="8" t="s">
        <v>18</v>
      </c>
      <c r="M6" s="8" t="s">
        <v>19</v>
      </c>
      <c r="N6" s="44" t="s">
        <v>20</v>
      </c>
      <c r="O6" s="45" t="s">
        <v>21</v>
      </c>
      <c r="P6" s="45" t="s">
        <v>22</v>
      </c>
      <c r="Q6" s="45" t="s">
        <v>23</v>
      </c>
      <c r="R6" s="45" t="s">
        <v>24</v>
      </c>
      <c r="S6" s="45" t="s">
        <v>25</v>
      </c>
      <c r="T6" s="45" t="s">
        <v>26</v>
      </c>
      <c r="U6" s="122"/>
      <c r="V6" s="118"/>
    </row>
    <row r="7" spans="1:22" s="1" customFormat="1" ht="24.95" customHeight="1" x14ac:dyDescent="0.15">
      <c r="A7" s="10" t="s">
        <v>27</v>
      </c>
      <c r="B7" s="86" t="s">
        <v>28</v>
      </c>
      <c r="C7" s="9">
        <v>1927</v>
      </c>
      <c r="D7" s="9">
        <v>1863</v>
      </c>
      <c r="E7" s="9">
        <v>598</v>
      </c>
      <c r="F7" s="9">
        <f t="shared" ref="F7:F53" si="0">G7+H7</f>
        <v>598</v>
      </c>
      <c r="G7" s="9">
        <v>1</v>
      </c>
      <c r="H7" s="9">
        <v>597</v>
      </c>
      <c r="I7" s="9">
        <v>598</v>
      </c>
      <c r="J7" s="10">
        <v>235</v>
      </c>
      <c r="K7" s="10">
        <v>1</v>
      </c>
      <c r="L7" s="10">
        <v>2</v>
      </c>
      <c r="M7" s="10">
        <v>0</v>
      </c>
      <c r="N7" s="48">
        <v>129</v>
      </c>
      <c r="O7" s="10">
        <v>7</v>
      </c>
      <c r="P7" s="10">
        <v>0</v>
      </c>
      <c r="Q7" s="10">
        <v>0</v>
      </c>
      <c r="R7" s="10">
        <v>0</v>
      </c>
      <c r="S7" s="9">
        <v>94</v>
      </c>
      <c r="T7" s="9">
        <v>130</v>
      </c>
      <c r="U7" s="9">
        <f t="shared" ref="U7:U12" si="1">(J7+K7+L7+M7+N7+O7+P7+Q7+R7+S7+T7)*625</f>
        <v>373750</v>
      </c>
      <c r="V7" s="64"/>
    </row>
    <row r="8" spans="1:22" s="4" customFormat="1" ht="24.95" customHeight="1" x14ac:dyDescent="0.15">
      <c r="A8" s="8"/>
      <c r="B8" s="8" t="s">
        <v>29</v>
      </c>
      <c r="C8" s="22">
        <v>714</v>
      </c>
      <c r="D8" s="22">
        <v>322</v>
      </c>
      <c r="E8" s="22">
        <f t="shared" ref="E8:E53" si="2">F8</f>
        <v>38</v>
      </c>
      <c r="F8" s="9">
        <f t="shared" si="0"/>
        <v>38</v>
      </c>
      <c r="G8" s="22">
        <v>6</v>
      </c>
      <c r="H8" s="22">
        <v>32</v>
      </c>
      <c r="I8" s="22">
        <f t="shared" ref="I8:I53" si="3">J8+K8+L8+M8+N8+O8+P8+Q8+R8+S8+T8</f>
        <v>38</v>
      </c>
      <c r="J8" s="22">
        <v>8</v>
      </c>
      <c r="K8" s="22">
        <v>0</v>
      </c>
      <c r="L8" s="22">
        <v>0</v>
      </c>
      <c r="M8" s="22">
        <v>0</v>
      </c>
      <c r="N8" s="103">
        <v>14</v>
      </c>
      <c r="O8" s="22">
        <v>1</v>
      </c>
      <c r="P8" s="22"/>
      <c r="Q8" s="22"/>
      <c r="R8" s="22"/>
      <c r="S8" s="22">
        <v>5</v>
      </c>
      <c r="T8" s="22">
        <v>10</v>
      </c>
      <c r="U8" s="9">
        <f t="shared" si="1"/>
        <v>23750</v>
      </c>
      <c r="V8" s="64"/>
    </row>
    <row r="9" spans="1:22" s="4" customFormat="1" ht="24.95" customHeight="1" x14ac:dyDescent="0.15">
      <c r="A9" s="8">
        <v>233001</v>
      </c>
      <c r="B9" s="8" t="s">
        <v>30</v>
      </c>
      <c r="C9" s="22">
        <v>835</v>
      </c>
      <c r="D9" s="22">
        <v>550</v>
      </c>
      <c r="E9" s="22">
        <f t="shared" si="2"/>
        <v>88</v>
      </c>
      <c r="F9" s="9">
        <f t="shared" si="0"/>
        <v>88</v>
      </c>
      <c r="G9" s="22">
        <v>36</v>
      </c>
      <c r="H9" s="22">
        <v>52</v>
      </c>
      <c r="I9" s="22">
        <f t="shared" si="3"/>
        <v>88</v>
      </c>
      <c r="J9" s="22">
        <v>15</v>
      </c>
      <c r="K9" s="8"/>
      <c r="L9" s="8"/>
      <c r="M9" s="8"/>
      <c r="N9" s="103">
        <v>15</v>
      </c>
      <c r="O9" s="22">
        <v>1</v>
      </c>
      <c r="P9" s="8"/>
      <c r="Q9" s="8"/>
      <c r="R9" s="8"/>
      <c r="S9" s="22">
        <v>24</v>
      </c>
      <c r="T9" s="22">
        <v>33</v>
      </c>
      <c r="U9" s="9">
        <f t="shared" si="1"/>
        <v>55000</v>
      </c>
      <c r="V9" s="64"/>
    </row>
    <row r="10" spans="1:22" s="4" customFormat="1" ht="24.95" customHeight="1" x14ac:dyDescent="0.15">
      <c r="A10" s="8" t="s">
        <v>31</v>
      </c>
      <c r="B10" s="8" t="s">
        <v>32</v>
      </c>
      <c r="C10" s="22">
        <v>1294</v>
      </c>
      <c r="D10" s="22">
        <v>1200</v>
      </c>
      <c r="E10" s="22">
        <f t="shared" si="2"/>
        <v>88</v>
      </c>
      <c r="F10" s="9">
        <f t="shared" si="0"/>
        <v>88</v>
      </c>
      <c r="G10" s="22">
        <v>20</v>
      </c>
      <c r="H10" s="22">
        <v>68</v>
      </c>
      <c r="I10" s="22">
        <f t="shared" si="3"/>
        <v>88</v>
      </c>
      <c r="J10" s="8">
        <v>11</v>
      </c>
      <c r="K10" s="8"/>
      <c r="L10" s="8"/>
      <c r="M10" s="8">
        <v>1</v>
      </c>
      <c r="N10" s="103">
        <v>20</v>
      </c>
      <c r="O10" s="8"/>
      <c r="P10" s="8"/>
      <c r="Q10" s="8"/>
      <c r="R10" s="8"/>
      <c r="S10" s="8">
        <v>18</v>
      </c>
      <c r="T10" s="8">
        <v>38</v>
      </c>
      <c r="U10" s="9">
        <f t="shared" si="1"/>
        <v>55000</v>
      </c>
      <c r="V10" s="64"/>
    </row>
    <row r="11" spans="1:22" s="4" customFormat="1" ht="24.95" customHeight="1" x14ac:dyDescent="0.15">
      <c r="A11" s="8"/>
      <c r="B11" s="8" t="s">
        <v>33</v>
      </c>
      <c r="C11" s="22">
        <v>575</v>
      </c>
      <c r="D11" s="22">
        <v>575</v>
      </c>
      <c r="E11" s="22">
        <f t="shared" si="2"/>
        <v>138</v>
      </c>
      <c r="F11" s="9">
        <f t="shared" si="0"/>
        <v>138</v>
      </c>
      <c r="G11" s="22">
        <v>5</v>
      </c>
      <c r="H11" s="22">
        <v>133</v>
      </c>
      <c r="I11" s="22">
        <f t="shared" si="3"/>
        <v>138</v>
      </c>
      <c r="J11" s="8">
        <v>14</v>
      </c>
      <c r="K11" s="8"/>
      <c r="L11" s="8"/>
      <c r="M11" s="8"/>
      <c r="N11" s="103">
        <v>34</v>
      </c>
      <c r="O11" s="8"/>
      <c r="P11" s="8">
        <v>2</v>
      </c>
      <c r="Q11" s="8"/>
      <c r="R11" s="8"/>
      <c r="S11" s="8">
        <v>28</v>
      </c>
      <c r="T11" s="22">
        <v>60</v>
      </c>
      <c r="U11" s="9">
        <f t="shared" si="1"/>
        <v>86250</v>
      </c>
      <c r="V11" s="64"/>
    </row>
    <row r="12" spans="1:22" s="4" customFormat="1" ht="24.95" customHeight="1" x14ac:dyDescent="0.15">
      <c r="A12" s="8"/>
      <c r="B12" s="8" t="s">
        <v>34</v>
      </c>
      <c r="C12" s="8">
        <v>416</v>
      </c>
      <c r="D12" s="22">
        <v>416</v>
      </c>
      <c r="E12" s="22">
        <f t="shared" si="2"/>
        <v>55</v>
      </c>
      <c r="F12" s="9">
        <f t="shared" si="0"/>
        <v>55</v>
      </c>
      <c r="G12" s="22">
        <v>7</v>
      </c>
      <c r="H12" s="22">
        <v>48</v>
      </c>
      <c r="I12" s="22">
        <f t="shared" si="3"/>
        <v>55</v>
      </c>
      <c r="J12" s="22">
        <v>3</v>
      </c>
      <c r="K12" s="8"/>
      <c r="L12" s="8"/>
      <c r="M12" s="8"/>
      <c r="N12" s="103">
        <v>6</v>
      </c>
      <c r="O12" s="8"/>
      <c r="P12" s="8"/>
      <c r="Q12" s="8"/>
      <c r="R12" s="22">
        <v>1</v>
      </c>
      <c r="S12" s="22">
        <v>8</v>
      </c>
      <c r="T12" s="22">
        <v>37</v>
      </c>
      <c r="U12" s="9">
        <f t="shared" si="1"/>
        <v>34375</v>
      </c>
      <c r="V12" s="64"/>
    </row>
    <row r="13" spans="1:22" s="4" customFormat="1" ht="24.95" customHeight="1" x14ac:dyDescent="0.15">
      <c r="A13" s="8"/>
      <c r="B13" s="8" t="s">
        <v>35</v>
      </c>
      <c r="C13" s="8">
        <v>312</v>
      </c>
      <c r="D13" s="22">
        <v>312</v>
      </c>
      <c r="E13" s="22">
        <f t="shared" si="2"/>
        <v>38</v>
      </c>
      <c r="F13" s="9">
        <f t="shared" si="0"/>
        <v>38</v>
      </c>
      <c r="G13" s="22">
        <v>7</v>
      </c>
      <c r="H13" s="22">
        <v>31</v>
      </c>
      <c r="I13" s="22">
        <f t="shared" si="3"/>
        <v>38</v>
      </c>
      <c r="J13" s="22">
        <v>5</v>
      </c>
      <c r="K13" s="8"/>
      <c r="L13" s="8"/>
      <c r="M13" s="8"/>
      <c r="N13" s="103">
        <v>3</v>
      </c>
      <c r="O13" s="8"/>
      <c r="P13" s="8"/>
      <c r="Q13" s="8"/>
      <c r="R13" s="8"/>
      <c r="S13" s="22">
        <v>4</v>
      </c>
      <c r="T13" s="22">
        <v>26</v>
      </c>
      <c r="U13" s="22">
        <f>(J13+K13+L13+M13+N13+O13+P13+Q13+R13+S13+T13)*500</f>
        <v>19000</v>
      </c>
      <c r="V13" s="64"/>
    </row>
    <row r="14" spans="1:22" s="4" customFormat="1" ht="24.95" customHeight="1" x14ac:dyDescent="0.15">
      <c r="A14" s="22">
        <v>119009</v>
      </c>
      <c r="B14" s="60" t="s">
        <v>36</v>
      </c>
      <c r="C14" s="60">
        <v>3409</v>
      </c>
      <c r="D14" s="87">
        <v>1924</v>
      </c>
      <c r="E14" s="22">
        <f t="shared" si="2"/>
        <v>146</v>
      </c>
      <c r="F14" s="9">
        <f t="shared" si="0"/>
        <v>146</v>
      </c>
      <c r="G14" s="22">
        <v>25</v>
      </c>
      <c r="H14" s="22">
        <v>121</v>
      </c>
      <c r="I14" s="22">
        <f t="shared" si="3"/>
        <v>146</v>
      </c>
      <c r="J14" s="104">
        <v>38</v>
      </c>
      <c r="K14" s="22"/>
      <c r="L14" s="22">
        <v>2</v>
      </c>
      <c r="M14" s="22"/>
      <c r="N14" s="103">
        <v>45</v>
      </c>
      <c r="O14" s="22">
        <v>1</v>
      </c>
      <c r="P14" s="22"/>
      <c r="Q14" s="22"/>
      <c r="R14" s="22">
        <v>1</v>
      </c>
      <c r="S14" s="22">
        <v>26</v>
      </c>
      <c r="T14" s="22">
        <v>33</v>
      </c>
      <c r="U14" s="9">
        <f t="shared" ref="U14:U18" si="4">(J14+K14+L14+M14+N14+O14+P14+Q14+R14+S14+T14)*625</f>
        <v>91250</v>
      </c>
      <c r="V14" s="110"/>
    </row>
    <row r="15" spans="1:22" s="4" customFormat="1" ht="24.95" customHeight="1" x14ac:dyDescent="0.15">
      <c r="A15" s="8">
        <v>119010</v>
      </c>
      <c r="B15" s="60" t="s">
        <v>37</v>
      </c>
      <c r="C15" s="60">
        <v>1641</v>
      </c>
      <c r="D15" s="87">
        <v>900</v>
      </c>
      <c r="E15" s="22">
        <f t="shared" si="2"/>
        <v>121</v>
      </c>
      <c r="F15" s="9">
        <f t="shared" si="0"/>
        <v>121</v>
      </c>
      <c r="G15" s="22">
        <v>11</v>
      </c>
      <c r="H15" s="22">
        <v>110</v>
      </c>
      <c r="I15" s="22">
        <f t="shared" si="3"/>
        <v>121</v>
      </c>
      <c r="J15" s="104">
        <v>48</v>
      </c>
      <c r="K15" s="22">
        <v>0</v>
      </c>
      <c r="L15" s="22">
        <v>2</v>
      </c>
      <c r="M15" s="22">
        <v>0</v>
      </c>
      <c r="N15" s="103">
        <v>26</v>
      </c>
      <c r="O15" s="22">
        <v>1</v>
      </c>
      <c r="P15" s="22">
        <v>1</v>
      </c>
      <c r="Q15" s="22">
        <v>0</v>
      </c>
      <c r="R15" s="22">
        <v>0</v>
      </c>
      <c r="S15" s="22">
        <v>19</v>
      </c>
      <c r="T15" s="22">
        <v>24</v>
      </c>
      <c r="U15" s="9">
        <f t="shared" si="4"/>
        <v>75625</v>
      </c>
      <c r="V15" s="9"/>
    </row>
    <row r="16" spans="1:22" s="4" customFormat="1" ht="24.95" customHeight="1" x14ac:dyDescent="0.15">
      <c r="A16" s="46">
        <v>119011</v>
      </c>
      <c r="B16" s="88" t="s">
        <v>38</v>
      </c>
      <c r="C16" s="78">
        <v>1550</v>
      </c>
      <c r="D16" s="78">
        <v>1537</v>
      </c>
      <c r="E16" s="22">
        <f t="shared" si="2"/>
        <v>240</v>
      </c>
      <c r="F16" s="9">
        <f t="shared" si="0"/>
        <v>240</v>
      </c>
      <c r="G16" s="78">
        <v>14</v>
      </c>
      <c r="H16" s="78">
        <v>226</v>
      </c>
      <c r="I16" s="22">
        <f t="shared" si="3"/>
        <v>240</v>
      </c>
      <c r="J16" s="46">
        <v>80</v>
      </c>
      <c r="K16" s="46">
        <v>0</v>
      </c>
      <c r="L16" s="78">
        <v>2</v>
      </c>
      <c r="M16" s="46">
        <v>0</v>
      </c>
      <c r="N16" s="82">
        <v>81</v>
      </c>
      <c r="O16" s="46">
        <v>1</v>
      </c>
      <c r="P16" s="46">
        <v>1</v>
      </c>
      <c r="Q16" s="46">
        <v>0</v>
      </c>
      <c r="R16" s="46">
        <v>0</v>
      </c>
      <c r="S16" s="78">
        <v>34</v>
      </c>
      <c r="T16" s="78">
        <v>41</v>
      </c>
      <c r="U16" s="9">
        <f t="shared" si="4"/>
        <v>150000</v>
      </c>
      <c r="V16" s="111"/>
    </row>
    <row r="17" spans="1:22" s="4" customFormat="1" ht="24.95" customHeight="1" x14ac:dyDescent="0.15">
      <c r="A17" s="78">
        <v>119023</v>
      </c>
      <c r="B17" s="88" t="s">
        <v>39</v>
      </c>
      <c r="C17" s="78">
        <v>2493</v>
      </c>
      <c r="D17" s="78">
        <v>2262</v>
      </c>
      <c r="E17" s="22">
        <f t="shared" si="2"/>
        <v>272</v>
      </c>
      <c r="F17" s="9">
        <f t="shared" si="0"/>
        <v>272</v>
      </c>
      <c r="G17" s="46"/>
      <c r="H17" s="78">
        <v>272</v>
      </c>
      <c r="I17" s="22">
        <f t="shared" si="3"/>
        <v>272</v>
      </c>
      <c r="J17" s="78">
        <v>104</v>
      </c>
      <c r="K17" s="46"/>
      <c r="L17" s="46"/>
      <c r="M17" s="46"/>
      <c r="N17" s="82">
        <v>72</v>
      </c>
      <c r="O17" s="78">
        <v>4</v>
      </c>
      <c r="P17" s="46"/>
      <c r="Q17" s="46"/>
      <c r="R17" s="78">
        <v>4</v>
      </c>
      <c r="S17" s="78">
        <v>37</v>
      </c>
      <c r="T17" s="78">
        <v>51</v>
      </c>
      <c r="U17" s="9">
        <f t="shared" si="4"/>
        <v>170000</v>
      </c>
      <c r="V17" s="111"/>
    </row>
    <row r="18" spans="1:22" s="4" customFormat="1" ht="24.95" customHeight="1" x14ac:dyDescent="0.15">
      <c r="A18" s="89" t="s">
        <v>40</v>
      </c>
      <c r="B18" s="90" t="s">
        <v>41</v>
      </c>
      <c r="C18" s="91">
        <v>2621</v>
      </c>
      <c r="D18" s="91">
        <v>1555</v>
      </c>
      <c r="E18" s="18">
        <f t="shared" si="2"/>
        <v>211</v>
      </c>
      <c r="F18" s="13">
        <f t="shared" si="0"/>
        <v>211</v>
      </c>
      <c r="G18" s="91">
        <v>29</v>
      </c>
      <c r="H18" s="91">
        <v>182</v>
      </c>
      <c r="I18" s="18">
        <f t="shared" si="3"/>
        <v>211</v>
      </c>
      <c r="J18" s="91">
        <v>45</v>
      </c>
      <c r="K18" s="89"/>
      <c r="L18" s="91">
        <v>1</v>
      </c>
      <c r="M18" s="91"/>
      <c r="N18" s="82">
        <v>60</v>
      </c>
      <c r="O18" s="91">
        <v>1</v>
      </c>
      <c r="P18" s="91">
        <v>1</v>
      </c>
      <c r="Q18" s="89"/>
      <c r="R18" s="91">
        <v>2</v>
      </c>
      <c r="S18" s="91">
        <v>55</v>
      </c>
      <c r="T18" s="91">
        <v>46</v>
      </c>
      <c r="U18" s="13">
        <f t="shared" si="4"/>
        <v>131875</v>
      </c>
      <c r="V18" s="91"/>
    </row>
    <row r="19" spans="1:22" s="4" customFormat="1" ht="24.95" customHeight="1" x14ac:dyDescent="0.15">
      <c r="A19" s="10" t="s">
        <v>42</v>
      </c>
      <c r="B19" s="8" t="s">
        <v>43</v>
      </c>
      <c r="C19" s="9">
        <v>197</v>
      </c>
      <c r="D19" s="9">
        <v>124</v>
      </c>
      <c r="E19" s="22">
        <f t="shared" si="2"/>
        <v>26</v>
      </c>
      <c r="F19" s="9">
        <f t="shared" si="0"/>
        <v>26</v>
      </c>
      <c r="G19" s="9">
        <v>3</v>
      </c>
      <c r="H19" s="9">
        <v>23</v>
      </c>
      <c r="I19" s="22">
        <f t="shared" si="3"/>
        <v>26</v>
      </c>
      <c r="J19" s="78">
        <v>9</v>
      </c>
      <c r="K19" s="10"/>
      <c r="L19" s="10"/>
      <c r="M19" s="10"/>
      <c r="N19" s="48">
        <v>9</v>
      </c>
      <c r="O19" s="10"/>
      <c r="P19" s="9"/>
      <c r="Q19" s="10"/>
      <c r="R19" s="10"/>
      <c r="S19" s="10"/>
      <c r="T19" s="9">
        <v>8</v>
      </c>
      <c r="U19" s="22">
        <f t="shared" ref="U19:U22" si="5">(J19+K19+L19+M19+N19+O19+P19+Q19+R19+S19+T19)*500</f>
        <v>13000</v>
      </c>
      <c r="V19" s="9"/>
    </row>
    <row r="20" spans="1:22" s="4" customFormat="1" ht="24.95" customHeight="1" x14ac:dyDescent="0.15">
      <c r="A20" s="10"/>
      <c r="B20" s="8" t="s">
        <v>44</v>
      </c>
      <c r="C20" s="9">
        <v>1012</v>
      </c>
      <c r="D20" s="9">
        <v>1012</v>
      </c>
      <c r="E20" s="22">
        <f t="shared" si="2"/>
        <v>38</v>
      </c>
      <c r="F20" s="9">
        <f t="shared" si="0"/>
        <v>38</v>
      </c>
      <c r="G20" s="9">
        <v>6</v>
      </c>
      <c r="H20" s="9">
        <v>32</v>
      </c>
      <c r="I20" s="22">
        <f t="shared" si="3"/>
        <v>38</v>
      </c>
      <c r="J20" s="78">
        <v>11</v>
      </c>
      <c r="K20" s="9">
        <v>0</v>
      </c>
      <c r="L20" s="9">
        <v>0</v>
      </c>
      <c r="M20" s="9">
        <v>0</v>
      </c>
      <c r="N20" s="48">
        <v>9</v>
      </c>
      <c r="O20" s="9">
        <v>0</v>
      </c>
      <c r="P20" s="9">
        <v>0</v>
      </c>
      <c r="Q20" s="9">
        <v>0</v>
      </c>
      <c r="R20" s="9">
        <v>1</v>
      </c>
      <c r="S20" s="9">
        <v>13</v>
      </c>
      <c r="T20" s="9">
        <v>4</v>
      </c>
      <c r="U20" s="9">
        <f t="shared" ref="U20:U37" si="6">(J20+K20+L20+M20+N20+O20+P20+Q20+R20+S20+T20)*625</f>
        <v>23750</v>
      </c>
      <c r="V20" s="9"/>
    </row>
    <row r="21" spans="1:22" s="4" customFormat="1" ht="24.95" customHeight="1" x14ac:dyDescent="0.15">
      <c r="A21" s="10"/>
      <c r="B21" s="8" t="s">
        <v>45</v>
      </c>
      <c r="C21" s="9">
        <v>871</v>
      </c>
      <c r="D21" s="9">
        <v>428</v>
      </c>
      <c r="E21" s="22">
        <f t="shared" si="2"/>
        <v>11</v>
      </c>
      <c r="F21" s="9">
        <f t="shared" si="0"/>
        <v>11</v>
      </c>
      <c r="G21" s="9">
        <v>1</v>
      </c>
      <c r="H21" s="9">
        <v>10</v>
      </c>
      <c r="I21" s="22">
        <f t="shared" si="3"/>
        <v>11</v>
      </c>
      <c r="J21" s="78">
        <v>0</v>
      </c>
      <c r="K21" s="10"/>
      <c r="L21" s="10"/>
      <c r="M21" s="10"/>
      <c r="N21" s="48">
        <v>1</v>
      </c>
      <c r="O21" s="10"/>
      <c r="P21" s="10"/>
      <c r="Q21" s="10"/>
      <c r="R21" s="10"/>
      <c r="S21" s="9">
        <v>1</v>
      </c>
      <c r="T21" s="9">
        <v>9</v>
      </c>
      <c r="U21" s="22">
        <f t="shared" si="5"/>
        <v>5500</v>
      </c>
      <c r="V21" s="9"/>
    </row>
    <row r="22" spans="1:22" s="4" customFormat="1" ht="24.95" customHeight="1" x14ac:dyDescent="0.15">
      <c r="A22" s="78">
        <v>119118</v>
      </c>
      <c r="B22" s="88" t="s">
        <v>46</v>
      </c>
      <c r="C22" s="46">
        <v>5135</v>
      </c>
      <c r="D22" s="78">
        <v>1699</v>
      </c>
      <c r="E22" s="22">
        <f t="shared" si="2"/>
        <v>41</v>
      </c>
      <c r="F22" s="9">
        <f t="shared" si="0"/>
        <v>41</v>
      </c>
      <c r="G22" s="78">
        <v>6</v>
      </c>
      <c r="H22" s="78">
        <v>35</v>
      </c>
      <c r="I22" s="22">
        <f t="shared" si="3"/>
        <v>41</v>
      </c>
      <c r="J22" s="78">
        <v>10</v>
      </c>
      <c r="K22" s="78"/>
      <c r="L22" s="78">
        <v>1</v>
      </c>
      <c r="M22" s="78">
        <v>0</v>
      </c>
      <c r="N22" s="82">
        <v>18</v>
      </c>
      <c r="O22" s="78">
        <v>0</v>
      </c>
      <c r="P22" s="78">
        <v>0</v>
      </c>
      <c r="Q22" s="78">
        <v>0</v>
      </c>
      <c r="R22" s="78">
        <v>1</v>
      </c>
      <c r="S22" s="78">
        <v>5</v>
      </c>
      <c r="T22" s="78">
        <v>6</v>
      </c>
      <c r="U22" s="22">
        <f t="shared" si="5"/>
        <v>20500</v>
      </c>
      <c r="V22" s="111"/>
    </row>
    <row r="23" spans="1:22" s="4" customFormat="1" ht="24.95" customHeight="1" x14ac:dyDescent="0.15">
      <c r="A23" s="46" t="s">
        <v>47</v>
      </c>
      <c r="B23" s="88" t="s">
        <v>48</v>
      </c>
      <c r="C23" s="46">
        <v>4626</v>
      </c>
      <c r="D23" s="78">
        <v>4626</v>
      </c>
      <c r="E23" s="22">
        <f t="shared" si="2"/>
        <v>247</v>
      </c>
      <c r="F23" s="9">
        <f t="shared" si="0"/>
        <v>247</v>
      </c>
      <c r="G23" s="78">
        <v>20</v>
      </c>
      <c r="H23" s="78">
        <v>227</v>
      </c>
      <c r="I23" s="22">
        <f t="shared" si="3"/>
        <v>247</v>
      </c>
      <c r="J23" s="78">
        <v>83</v>
      </c>
      <c r="K23" s="78">
        <v>0</v>
      </c>
      <c r="L23" s="46">
        <v>5</v>
      </c>
      <c r="M23" s="46">
        <v>0</v>
      </c>
      <c r="N23" s="82">
        <v>75</v>
      </c>
      <c r="O23" s="46">
        <v>1</v>
      </c>
      <c r="P23" s="46">
        <v>0</v>
      </c>
      <c r="Q23" s="46">
        <v>0</v>
      </c>
      <c r="R23" s="46">
        <v>4</v>
      </c>
      <c r="S23" s="78">
        <v>73</v>
      </c>
      <c r="T23" s="78">
        <v>6</v>
      </c>
      <c r="U23" s="9">
        <f t="shared" si="6"/>
        <v>154375</v>
      </c>
      <c r="V23" s="111"/>
    </row>
    <row r="24" spans="1:22" s="4" customFormat="1" ht="24.95" customHeight="1" x14ac:dyDescent="0.15">
      <c r="A24" s="10">
        <v>119118</v>
      </c>
      <c r="B24" s="8" t="s">
        <v>49</v>
      </c>
      <c r="C24" s="9">
        <v>2213</v>
      </c>
      <c r="D24" s="9">
        <v>1229</v>
      </c>
      <c r="E24" s="22">
        <f t="shared" si="2"/>
        <v>5</v>
      </c>
      <c r="F24" s="9">
        <f t="shared" si="0"/>
        <v>5</v>
      </c>
      <c r="G24" s="10"/>
      <c r="H24" s="9">
        <v>5</v>
      </c>
      <c r="I24" s="22">
        <f t="shared" si="3"/>
        <v>5</v>
      </c>
      <c r="J24" s="78">
        <v>2</v>
      </c>
      <c r="K24" s="10"/>
      <c r="L24" s="10"/>
      <c r="M24" s="10"/>
      <c r="N24" s="48">
        <v>2</v>
      </c>
      <c r="O24" s="10"/>
      <c r="P24" s="10"/>
      <c r="Q24" s="10"/>
      <c r="R24" s="9"/>
      <c r="S24" s="9">
        <v>1</v>
      </c>
      <c r="T24" s="10"/>
      <c r="U24" s="22">
        <f>(J24+K24+L24+M24+N24+O24+P24+Q24+R24+S24+T24)*500</f>
        <v>2500</v>
      </c>
      <c r="V24" s="112"/>
    </row>
    <row r="25" spans="1:22" s="4" customFormat="1" ht="24.95" customHeight="1" x14ac:dyDescent="0.15">
      <c r="A25" s="10">
        <v>119118</v>
      </c>
      <c r="B25" s="8" t="s">
        <v>50</v>
      </c>
      <c r="C25" s="9">
        <v>1922</v>
      </c>
      <c r="D25" s="9">
        <v>1922</v>
      </c>
      <c r="E25" s="22">
        <f t="shared" si="2"/>
        <v>17</v>
      </c>
      <c r="F25" s="9">
        <f t="shared" si="0"/>
        <v>17</v>
      </c>
      <c r="G25" s="9">
        <v>2</v>
      </c>
      <c r="H25" s="9">
        <v>15</v>
      </c>
      <c r="I25" s="22">
        <f t="shared" si="3"/>
        <v>17</v>
      </c>
      <c r="J25" s="78">
        <v>8</v>
      </c>
      <c r="K25" s="9">
        <v>0</v>
      </c>
      <c r="L25" s="10"/>
      <c r="M25" s="10"/>
      <c r="N25" s="48">
        <v>6</v>
      </c>
      <c r="O25" s="10"/>
      <c r="P25" s="10"/>
      <c r="Q25" s="10"/>
      <c r="R25" s="9">
        <v>1</v>
      </c>
      <c r="S25" s="9">
        <v>2</v>
      </c>
      <c r="T25" s="9"/>
      <c r="U25" s="9">
        <f t="shared" si="6"/>
        <v>10625</v>
      </c>
      <c r="V25" s="112"/>
    </row>
    <row r="26" spans="1:22" s="1" customFormat="1" ht="24.95" customHeight="1" x14ac:dyDescent="0.15">
      <c r="A26" s="10" t="s">
        <v>51</v>
      </c>
      <c r="B26" s="8" t="s">
        <v>52</v>
      </c>
      <c r="C26" s="9">
        <v>141</v>
      </c>
      <c r="D26" s="9">
        <v>141</v>
      </c>
      <c r="E26" s="22">
        <f t="shared" si="2"/>
        <v>24</v>
      </c>
      <c r="F26" s="9">
        <f t="shared" si="0"/>
        <v>24</v>
      </c>
      <c r="G26" s="9">
        <v>12</v>
      </c>
      <c r="H26" s="9">
        <v>12</v>
      </c>
      <c r="I26" s="22">
        <f t="shared" si="3"/>
        <v>24</v>
      </c>
      <c r="J26" s="10">
        <v>6</v>
      </c>
      <c r="K26" s="10">
        <v>0</v>
      </c>
      <c r="L26" s="10">
        <v>0</v>
      </c>
      <c r="M26" s="10">
        <v>0</v>
      </c>
      <c r="N26" s="49">
        <v>7</v>
      </c>
      <c r="O26" s="10">
        <v>1</v>
      </c>
      <c r="P26" s="10">
        <v>1</v>
      </c>
      <c r="Q26" s="10">
        <v>0</v>
      </c>
      <c r="R26" s="10">
        <v>0</v>
      </c>
      <c r="S26" s="10">
        <v>5</v>
      </c>
      <c r="T26" s="10">
        <v>4</v>
      </c>
      <c r="U26" s="9">
        <f t="shared" si="6"/>
        <v>15000</v>
      </c>
      <c r="V26" s="64"/>
    </row>
    <row r="27" spans="1:22" s="1" customFormat="1" ht="24.95" customHeight="1" x14ac:dyDescent="0.15">
      <c r="A27" s="92">
        <v>119029</v>
      </c>
      <c r="B27" s="10" t="s">
        <v>53</v>
      </c>
      <c r="C27" s="9">
        <v>2405</v>
      </c>
      <c r="D27" s="32">
        <v>2405</v>
      </c>
      <c r="E27" s="22">
        <f t="shared" si="2"/>
        <v>306</v>
      </c>
      <c r="F27" s="9">
        <f t="shared" si="0"/>
        <v>306</v>
      </c>
      <c r="G27" s="32">
        <v>30</v>
      </c>
      <c r="H27" s="32">
        <v>276</v>
      </c>
      <c r="I27" s="22">
        <f t="shared" si="3"/>
        <v>306</v>
      </c>
      <c r="J27" s="32">
        <v>62</v>
      </c>
      <c r="K27" s="16"/>
      <c r="L27" s="32">
        <v>1</v>
      </c>
      <c r="M27" s="16"/>
      <c r="N27" s="105">
        <v>107</v>
      </c>
      <c r="O27" s="32">
        <v>2</v>
      </c>
      <c r="P27" s="32">
        <v>1</v>
      </c>
      <c r="Q27" s="16"/>
      <c r="R27" s="16"/>
      <c r="S27" s="32">
        <v>55</v>
      </c>
      <c r="T27" s="32">
        <v>78</v>
      </c>
      <c r="U27" s="9">
        <f t="shared" si="6"/>
        <v>191250</v>
      </c>
      <c r="V27" s="64"/>
    </row>
    <row r="28" spans="1:22" s="1" customFormat="1" ht="24.95" customHeight="1" x14ac:dyDescent="0.15">
      <c r="A28" s="33">
        <v>119026</v>
      </c>
      <c r="B28" s="93" t="s">
        <v>54</v>
      </c>
      <c r="C28" s="33">
        <v>565</v>
      </c>
      <c r="D28" s="33">
        <v>546</v>
      </c>
      <c r="E28" s="22">
        <f t="shared" si="2"/>
        <v>100</v>
      </c>
      <c r="F28" s="9">
        <f t="shared" si="0"/>
        <v>100</v>
      </c>
      <c r="G28" s="94">
        <v>4</v>
      </c>
      <c r="H28" s="95">
        <v>96</v>
      </c>
      <c r="I28" s="22">
        <f t="shared" si="3"/>
        <v>100</v>
      </c>
      <c r="J28" s="106">
        <v>31</v>
      </c>
      <c r="K28" s="106">
        <v>1</v>
      </c>
      <c r="L28" s="106"/>
      <c r="M28" s="106"/>
      <c r="N28" s="107">
        <v>37</v>
      </c>
      <c r="O28" s="106"/>
      <c r="P28" s="106"/>
      <c r="Q28" s="106"/>
      <c r="R28" s="106"/>
      <c r="S28" s="106">
        <v>19</v>
      </c>
      <c r="T28" s="106">
        <v>12</v>
      </c>
      <c r="U28" s="9">
        <f t="shared" si="6"/>
        <v>62500</v>
      </c>
      <c r="V28" s="64"/>
    </row>
    <row r="29" spans="1:22" s="1" customFormat="1" ht="24.95" customHeight="1" x14ac:dyDescent="0.15">
      <c r="A29" s="40">
        <v>3150000414</v>
      </c>
      <c r="B29" s="10" t="s">
        <v>55</v>
      </c>
      <c r="C29" s="32">
        <v>1224</v>
      </c>
      <c r="D29" s="32">
        <v>1224</v>
      </c>
      <c r="E29" s="22">
        <f t="shared" si="2"/>
        <v>63</v>
      </c>
      <c r="F29" s="9">
        <f t="shared" si="0"/>
        <v>63</v>
      </c>
      <c r="G29" s="32">
        <v>15</v>
      </c>
      <c r="H29" s="32">
        <v>48</v>
      </c>
      <c r="I29" s="22">
        <f t="shared" si="3"/>
        <v>63</v>
      </c>
      <c r="J29" s="32">
        <v>9</v>
      </c>
      <c r="K29" s="32">
        <v>0</v>
      </c>
      <c r="L29" s="32">
        <v>0</v>
      </c>
      <c r="M29" s="32">
        <v>0</v>
      </c>
      <c r="N29" s="105">
        <v>17</v>
      </c>
      <c r="O29" s="32">
        <v>0</v>
      </c>
      <c r="P29" s="32">
        <v>1</v>
      </c>
      <c r="Q29" s="16"/>
      <c r="R29" s="32">
        <v>1</v>
      </c>
      <c r="S29" s="32">
        <v>22</v>
      </c>
      <c r="T29" s="32">
        <v>13</v>
      </c>
      <c r="U29" s="9">
        <f t="shared" si="6"/>
        <v>39375</v>
      </c>
      <c r="V29" s="64"/>
    </row>
    <row r="30" spans="1:22" s="1" customFormat="1" ht="24.95" customHeight="1" x14ac:dyDescent="0.15">
      <c r="A30" s="40">
        <v>119015</v>
      </c>
      <c r="B30" s="10" t="s">
        <v>56</v>
      </c>
      <c r="C30" s="9">
        <v>1357</v>
      </c>
      <c r="D30" s="9">
        <v>1021</v>
      </c>
      <c r="E30" s="22">
        <f t="shared" si="2"/>
        <v>153</v>
      </c>
      <c r="F30" s="9">
        <f t="shared" si="0"/>
        <v>153</v>
      </c>
      <c r="G30" s="32">
        <v>10</v>
      </c>
      <c r="H30" s="32">
        <v>143</v>
      </c>
      <c r="I30" s="22">
        <f t="shared" si="3"/>
        <v>153</v>
      </c>
      <c r="J30" s="32">
        <v>37</v>
      </c>
      <c r="K30" s="16"/>
      <c r="L30" s="32">
        <v>2</v>
      </c>
      <c r="M30" s="16"/>
      <c r="N30" s="105">
        <v>48</v>
      </c>
      <c r="O30" s="16"/>
      <c r="P30" s="32">
        <v>1</v>
      </c>
      <c r="Q30" s="16"/>
      <c r="R30" s="16"/>
      <c r="S30" s="32">
        <v>38</v>
      </c>
      <c r="T30" s="32">
        <v>27</v>
      </c>
      <c r="U30" s="9">
        <f t="shared" si="6"/>
        <v>95625</v>
      </c>
      <c r="V30" s="64"/>
    </row>
    <row r="31" spans="1:22" s="1" customFormat="1" ht="24.95" customHeight="1" x14ac:dyDescent="0.15">
      <c r="A31" s="33">
        <v>119013</v>
      </c>
      <c r="B31" s="16" t="s">
        <v>57</v>
      </c>
      <c r="C31" s="32">
        <v>1234</v>
      </c>
      <c r="D31" s="32">
        <v>1210</v>
      </c>
      <c r="E31" s="22">
        <f t="shared" si="2"/>
        <v>222</v>
      </c>
      <c r="F31" s="9">
        <f t="shared" si="0"/>
        <v>222</v>
      </c>
      <c r="G31" s="32">
        <v>3</v>
      </c>
      <c r="H31" s="32">
        <v>219</v>
      </c>
      <c r="I31" s="22">
        <f t="shared" si="3"/>
        <v>222</v>
      </c>
      <c r="J31" s="32">
        <v>74</v>
      </c>
      <c r="K31" s="16"/>
      <c r="L31" s="32">
        <v>4</v>
      </c>
      <c r="M31" s="16"/>
      <c r="N31" s="105">
        <v>69</v>
      </c>
      <c r="O31" s="16"/>
      <c r="P31" s="16"/>
      <c r="Q31" s="16"/>
      <c r="R31" s="32">
        <v>3</v>
      </c>
      <c r="S31" s="32">
        <v>50</v>
      </c>
      <c r="T31" s="32">
        <v>22</v>
      </c>
      <c r="U31" s="9">
        <f t="shared" si="6"/>
        <v>138750</v>
      </c>
      <c r="V31" s="16"/>
    </row>
    <row r="32" spans="1:22" s="1" customFormat="1" ht="24.95" customHeight="1" x14ac:dyDescent="0.15">
      <c r="A32" s="33">
        <v>119028</v>
      </c>
      <c r="B32" s="16" t="s">
        <v>58</v>
      </c>
      <c r="C32" s="32">
        <v>477</v>
      </c>
      <c r="D32" s="32">
        <v>477</v>
      </c>
      <c r="E32" s="22">
        <f t="shared" si="2"/>
        <v>158</v>
      </c>
      <c r="F32" s="9">
        <f t="shared" si="0"/>
        <v>158</v>
      </c>
      <c r="G32" s="16"/>
      <c r="H32" s="32">
        <v>158</v>
      </c>
      <c r="I32" s="22">
        <f t="shared" si="3"/>
        <v>158</v>
      </c>
      <c r="J32" s="32">
        <v>55</v>
      </c>
      <c r="K32" s="16"/>
      <c r="L32" s="32">
        <v>3</v>
      </c>
      <c r="M32" s="16"/>
      <c r="N32" s="105">
        <v>46</v>
      </c>
      <c r="O32" s="16"/>
      <c r="P32" s="16"/>
      <c r="Q32" s="16"/>
      <c r="R32" s="16"/>
      <c r="S32" s="32">
        <v>28</v>
      </c>
      <c r="T32" s="32">
        <v>26</v>
      </c>
      <c r="U32" s="9">
        <f t="shared" si="6"/>
        <v>98750</v>
      </c>
      <c r="V32" s="16"/>
    </row>
    <row r="33" spans="1:22" s="1" customFormat="1" ht="24.95" customHeight="1" x14ac:dyDescent="0.15">
      <c r="A33" s="32">
        <v>119020</v>
      </c>
      <c r="B33" s="16" t="s">
        <v>59</v>
      </c>
      <c r="C33" s="32">
        <v>561</v>
      </c>
      <c r="D33" s="32">
        <v>540</v>
      </c>
      <c r="E33" s="22">
        <f t="shared" si="2"/>
        <v>122</v>
      </c>
      <c r="F33" s="9">
        <f t="shared" si="0"/>
        <v>122</v>
      </c>
      <c r="G33" s="32">
        <v>3</v>
      </c>
      <c r="H33" s="32">
        <v>119</v>
      </c>
      <c r="I33" s="22">
        <f t="shared" si="3"/>
        <v>122</v>
      </c>
      <c r="J33" s="32">
        <v>33</v>
      </c>
      <c r="K33" s="16"/>
      <c r="L33" s="16"/>
      <c r="M33" s="16"/>
      <c r="N33" s="105">
        <v>35</v>
      </c>
      <c r="O33" s="32">
        <v>2</v>
      </c>
      <c r="P33" s="16"/>
      <c r="Q33" s="16"/>
      <c r="R33" s="16"/>
      <c r="S33" s="32">
        <v>18</v>
      </c>
      <c r="T33" s="32">
        <v>34</v>
      </c>
      <c r="U33" s="9">
        <f t="shared" si="6"/>
        <v>76250</v>
      </c>
      <c r="V33" s="16"/>
    </row>
    <row r="34" spans="1:22" s="1" customFormat="1" ht="24.95" customHeight="1" x14ac:dyDescent="0.15">
      <c r="A34" s="33">
        <v>119018</v>
      </c>
      <c r="B34" s="96" t="s">
        <v>60</v>
      </c>
      <c r="C34" s="32">
        <v>596</v>
      </c>
      <c r="D34" s="32">
        <v>588</v>
      </c>
      <c r="E34" s="22">
        <f t="shared" si="2"/>
        <v>155</v>
      </c>
      <c r="F34" s="9">
        <f t="shared" si="0"/>
        <v>155</v>
      </c>
      <c r="G34" s="32">
        <v>2</v>
      </c>
      <c r="H34" s="32">
        <v>153</v>
      </c>
      <c r="I34" s="22">
        <f t="shared" si="3"/>
        <v>155</v>
      </c>
      <c r="J34" s="32">
        <v>65</v>
      </c>
      <c r="K34" s="32"/>
      <c r="L34" s="32">
        <v>1</v>
      </c>
      <c r="M34" s="32"/>
      <c r="N34" s="105">
        <v>64</v>
      </c>
      <c r="O34" s="32">
        <v>2</v>
      </c>
      <c r="P34" s="32">
        <v>1</v>
      </c>
      <c r="Q34" s="32"/>
      <c r="R34" s="16"/>
      <c r="S34" s="32">
        <v>18</v>
      </c>
      <c r="T34" s="32">
        <v>4</v>
      </c>
      <c r="U34" s="9">
        <f t="shared" si="6"/>
        <v>96875</v>
      </c>
      <c r="V34" s="16"/>
    </row>
    <row r="35" spans="1:22" s="1" customFormat="1" ht="24.95" customHeight="1" x14ac:dyDescent="0.15">
      <c r="A35" s="32">
        <v>119021</v>
      </c>
      <c r="B35" s="16" t="s">
        <v>61</v>
      </c>
      <c r="C35" s="32">
        <v>341</v>
      </c>
      <c r="D35" s="32">
        <v>328</v>
      </c>
      <c r="E35" s="22">
        <f t="shared" si="2"/>
        <v>79</v>
      </c>
      <c r="F35" s="9">
        <f t="shared" si="0"/>
        <v>79</v>
      </c>
      <c r="G35" s="32">
        <v>3</v>
      </c>
      <c r="H35" s="32">
        <v>76</v>
      </c>
      <c r="I35" s="22">
        <f t="shared" si="3"/>
        <v>79</v>
      </c>
      <c r="J35" s="32">
        <v>25</v>
      </c>
      <c r="K35" s="32">
        <v>1</v>
      </c>
      <c r="L35" s="16"/>
      <c r="M35" s="16"/>
      <c r="N35" s="105">
        <v>18</v>
      </c>
      <c r="O35" s="32">
        <v>1</v>
      </c>
      <c r="P35" s="16"/>
      <c r="Q35" s="16"/>
      <c r="R35" s="16"/>
      <c r="S35" s="32">
        <v>5</v>
      </c>
      <c r="T35" s="32">
        <v>29</v>
      </c>
      <c r="U35" s="9">
        <f t="shared" si="6"/>
        <v>49375</v>
      </c>
      <c r="V35" s="16"/>
    </row>
    <row r="36" spans="1:22" s="1" customFormat="1" ht="24.95" customHeight="1" x14ac:dyDescent="0.15">
      <c r="A36" s="33">
        <v>219002</v>
      </c>
      <c r="B36" s="16" t="s">
        <v>62</v>
      </c>
      <c r="C36" s="32">
        <v>145</v>
      </c>
      <c r="D36" s="32">
        <v>145</v>
      </c>
      <c r="E36" s="22">
        <f t="shared" si="2"/>
        <v>62</v>
      </c>
      <c r="F36" s="9">
        <f t="shared" si="0"/>
        <v>62</v>
      </c>
      <c r="G36" s="16"/>
      <c r="H36" s="32">
        <v>62</v>
      </c>
      <c r="I36" s="22">
        <f t="shared" si="3"/>
        <v>62</v>
      </c>
      <c r="J36" s="32">
        <v>12</v>
      </c>
      <c r="K36" s="16"/>
      <c r="L36" s="16"/>
      <c r="M36" s="16"/>
      <c r="N36" s="105">
        <v>10</v>
      </c>
      <c r="O36" s="16"/>
      <c r="P36" s="16"/>
      <c r="Q36" s="16"/>
      <c r="R36" s="16"/>
      <c r="S36" s="32">
        <v>2</v>
      </c>
      <c r="T36" s="32">
        <v>38</v>
      </c>
      <c r="U36" s="9">
        <f t="shared" si="6"/>
        <v>38750</v>
      </c>
      <c r="V36" s="16"/>
    </row>
    <row r="37" spans="1:22" s="1" customFormat="1" ht="24.95" customHeight="1" x14ac:dyDescent="0.15">
      <c r="A37" s="33">
        <v>219001</v>
      </c>
      <c r="B37" s="16" t="s">
        <v>63</v>
      </c>
      <c r="C37" s="32">
        <v>106</v>
      </c>
      <c r="D37" s="32">
        <v>106</v>
      </c>
      <c r="E37" s="22">
        <f t="shared" si="2"/>
        <v>19</v>
      </c>
      <c r="F37" s="9">
        <f t="shared" si="0"/>
        <v>19</v>
      </c>
      <c r="G37" s="32"/>
      <c r="H37" s="32">
        <v>19</v>
      </c>
      <c r="I37" s="22">
        <f t="shared" si="3"/>
        <v>19</v>
      </c>
      <c r="J37" s="32">
        <v>1</v>
      </c>
      <c r="K37" s="32"/>
      <c r="L37" s="32"/>
      <c r="M37" s="32"/>
      <c r="N37" s="105">
        <v>5</v>
      </c>
      <c r="O37" s="32"/>
      <c r="P37" s="32"/>
      <c r="Q37" s="32"/>
      <c r="R37" s="32"/>
      <c r="S37" s="32"/>
      <c r="T37" s="32">
        <v>13</v>
      </c>
      <c r="U37" s="9">
        <f t="shared" si="6"/>
        <v>11875</v>
      </c>
      <c r="V37" s="16"/>
    </row>
    <row r="38" spans="1:22" s="1" customFormat="1" ht="24.95" customHeight="1" x14ac:dyDescent="0.15">
      <c r="A38" s="33">
        <v>219002</v>
      </c>
      <c r="B38" s="16" t="s">
        <v>64</v>
      </c>
      <c r="C38" s="32">
        <v>78</v>
      </c>
      <c r="D38" s="32">
        <v>78</v>
      </c>
      <c r="E38" s="22">
        <f t="shared" si="2"/>
        <v>21</v>
      </c>
      <c r="F38" s="9">
        <f t="shared" si="0"/>
        <v>21</v>
      </c>
      <c r="G38" s="16"/>
      <c r="H38" s="97">
        <v>21</v>
      </c>
      <c r="I38" s="22">
        <f t="shared" si="3"/>
        <v>21</v>
      </c>
      <c r="J38" s="32">
        <v>4</v>
      </c>
      <c r="K38" s="16"/>
      <c r="L38" s="32">
        <v>1</v>
      </c>
      <c r="M38" s="16"/>
      <c r="N38" s="105">
        <v>3</v>
      </c>
      <c r="O38" s="16"/>
      <c r="P38" s="16"/>
      <c r="Q38" s="16"/>
      <c r="R38" s="16"/>
      <c r="S38" s="32">
        <v>2</v>
      </c>
      <c r="T38" s="32">
        <v>11</v>
      </c>
      <c r="U38" s="22">
        <f t="shared" ref="U38:U41" si="7">(J38+K38+L38+M38+N38+O38+P38+Q38+R38+S38+T38)*500</f>
        <v>10500</v>
      </c>
      <c r="V38" s="16"/>
    </row>
    <row r="39" spans="1:22" s="1" customFormat="1" ht="24.95" customHeight="1" x14ac:dyDescent="0.15">
      <c r="A39" s="33">
        <v>219001</v>
      </c>
      <c r="B39" s="16" t="s">
        <v>65</v>
      </c>
      <c r="C39" s="32">
        <v>56</v>
      </c>
      <c r="D39" s="32">
        <v>56</v>
      </c>
      <c r="E39" s="22">
        <f t="shared" si="2"/>
        <v>16</v>
      </c>
      <c r="F39" s="9">
        <f t="shared" si="0"/>
        <v>16</v>
      </c>
      <c r="G39" s="32">
        <v>1</v>
      </c>
      <c r="H39" s="32">
        <v>15</v>
      </c>
      <c r="I39" s="22">
        <f t="shared" si="3"/>
        <v>16</v>
      </c>
      <c r="J39" s="32">
        <v>1</v>
      </c>
      <c r="K39" s="32"/>
      <c r="L39" s="32"/>
      <c r="M39" s="32"/>
      <c r="N39" s="105">
        <v>1</v>
      </c>
      <c r="O39" s="32"/>
      <c r="P39" s="32"/>
      <c r="Q39" s="32"/>
      <c r="R39" s="32"/>
      <c r="S39" s="32">
        <v>1</v>
      </c>
      <c r="T39" s="32">
        <v>13</v>
      </c>
      <c r="U39" s="22">
        <f t="shared" si="7"/>
        <v>8000</v>
      </c>
      <c r="V39" s="16"/>
    </row>
    <row r="40" spans="1:22" s="4" customFormat="1" ht="24.95" customHeight="1" x14ac:dyDescent="0.15">
      <c r="A40" s="33">
        <v>119106</v>
      </c>
      <c r="B40" s="41" t="s">
        <v>66</v>
      </c>
      <c r="C40" s="9">
        <v>779</v>
      </c>
      <c r="D40" s="9">
        <v>284</v>
      </c>
      <c r="E40" s="22">
        <f t="shared" si="2"/>
        <v>30</v>
      </c>
      <c r="F40" s="9">
        <f t="shared" si="0"/>
        <v>30</v>
      </c>
      <c r="G40" s="9">
        <v>3</v>
      </c>
      <c r="H40" s="10">
        <v>27</v>
      </c>
      <c r="I40" s="22">
        <f t="shared" si="3"/>
        <v>30</v>
      </c>
      <c r="J40" s="10">
        <v>4</v>
      </c>
      <c r="K40" s="10"/>
      <c r="L40" s="10"/>
      <c r="M40" s="10"/>
      <c r="N40" s="49">
        <v>11</v>
      </c>
      <c r="O40" s="10"/>
      <c r="P40" s="10"/>
      <c r="Q40" s="10"/>
      <c r="R40" s="10">
        <v>1</v>
      </c>
      <c r="S40" s="10">
        <v>10</v>
      </c>
      <c r="T40" s="10">
        <v>4</v>
      </c>
      <c r="U40" s="22">
        <f t="shared" si="7"/>
        <v>15000</v>
      </c>
      <c r="V40" s="64"/>
    </row>
    <row r="41" spans="1:22" s="4" customFormat="1" ht="24.95" customHeight="1" x14ac:dyDescent="0.15">
      <c r="A41" s="33">
        <v>119061</v>
      </c>
      <c r="B41" s="98" t="s">
        <v>67</v>
      </c>
      <c r="C41" s="9">
        <v>887</v>
      </c>
      <c r="D41" s="10">
        <v>377</v>
      </c>
      <c r="E41" s="22">
        <f t="shared" si="2"/>
        <v>44</v>
      </c>
      <c r="F41" s="9">
        <f t="shared" si="0"/>
        <v>44</v>
      </c>
      <c r="G41" s="10">
        <v>0</v>
      </c>
      <c r="H41" s="10">
        <v>44</v>
      </c>
      <c r="I41" s="22">
        <f t="shared" si="3"/>
        <v>44</v>
      </c>
      <c r="J41" s="10">
        <v>11</v>
      </c>
      <c r="K41" s="10"/>
      <c r="L41" s="10"/>
      <c r="M41" s="10"/>
      <c r="N41" s="49">
        <v>10</v>
      </c>
      <c r="O41" s="10"/>
      <c r="P41" s="10">
        <v>1</v>
      </c>
      <c r="Q41" s="10"/>
      <c r="R41" s="10"/>
      <c r="S41" s="10">
        <v>8</v>
      </c>
      <c r="T41" s="10">
        <v>14</v>
      </c>
      <c r="U41" s="22">
        <f t="shared" si="7"/>
        <v>22000</v>
      </c>
      <c r="V41" s="64"/>
    </row>
    <row r="42" spans="1:22" s="4" customFormat="1" ht="24.95" customHeight="1" x14ac:dyDescent="0.15">
      <c r="A42" s="33">
        <v>119025</v>
      </c>
      <c r="B42" s="98" t="s">
        <v>68</v>
      </c>
      <c r="C42" s="9">
        <v>857</v>
      </c>
      <c r="D42" s="10">
        <v>842</v>
      </c>
      <c r="E42" s="22">
        <f t="shared" si="2"/>
        <v>156</v>
      </c>
      <c r="F42" s="9">
        <f t="shared" si="0"/>
        <v>156</v>
      </c>
      <c r="G42" s="10">
        <v>2</v>
      </c>
      <c r="H42" s="10">
        <v>154</v>
      </c>
      <c r="I42" s="22">
        <f t="shared" si="3"/>
        <v>156</v>
      </c>
      <c r="J42" s="10">
        <v>53</v>
      </c>
      <c r="K42" s="10"/>
      <c r="L42" s="10">
        <v>1</v>
      </c>
      <c r="M42" s="10"/>
      <c r="N42" s="49">
        <v>45</v>
      </c>
      <c r="O42" s="10"/>
      <c r="P42" s="10"/>
      <c r="Q42" s="10"/>
      <c r="R42" s="10"/>
      <c r="S42" s="10">
        <v>30</v>
      </c>
      <c r="T42" s="10">
        <v>27</v>
      </c>
      <c r="U42" s="9">
        <f t="shared" ref="U42:U45" si="8">(J42+K42+L42+M42+N42+O42+P42+Q42+R42+S42+T42)*625</f>
        <v>97500</v>
      </c>
      <c r="V42" s="64"/>
    </row>
    <row r="43" spans="1:22" s="4" customFormat="1" ht="24.95" customHeight="1" x14ac:dyDescent="0.15">
      <c r="A43" s="33">
        <v>219003</v>
      </c>
      <c r="B43" s="10" t="s">
        <v>69</v>
      </c>
      <c r="C43" s="9">
        <v>136</v>
      </c>
      <c r="D43" s="10">
        <v>136</v>
      </c>
      <c r="E43" s="22">
        <f t="shared" si="2"/>
        <v>35</v>
      </c>
      <c r="F43" s="9">
        <f t="shared" si="0"/>
        <v>35</v>
      </c>
      <c r="G43" s="10"/>
      <c r="H43" s="10">
        <v>35</v>
      </c>
      <c r="I43" s="22">
        <f t="shared" si="3"/>
        <v>35</v>
      </c>
      <c r="J43" s="10">
        <v>5</v>
      </c>
      <c r="K43" s="10"/>
      <c r="L43" s="10"/>
      <c r="M43" s="10"/>
      <c r="N43" s="49">
        <v>3</v>
      </c>
      <c r="O43" s="10"/>
      <c r="P43" s="10"/>
      <c r="Q43" s="10"/>
      <c r="R43" s="10"/>
      <c r="S43" s="10">
        <v>7</v>
      </c>
      <c r="T43" s="10">
        <v>20</v>
      </c>
      <c r="U43" s="9">
        <f t="shared" si="8"/>
        <v>21875</v>
      </c>
      <c r="V43" s="64"/>
    </row>
    <row r="44" spans="1:22" s="4" customFormat="1" ht="24.95" customHeight="1" x14ac:dyDescent="0.15">
      <c r="A44" s="33">
        <v>219003</v>
      </c>
      <c r="B44" s="10" t="s">
        <v>70</v>
      </c>
      <c r="C44" s="9">
        <v>71</v>
      </c>
      <c r="D44" s="10">
        <v>71</v>
      </c>
      <c r="E44" s="22">
        <f t="shared" si="2"/>
        <v>22</v>
      </c>
      <c r="F44" s="9">
        <f t="shared" si="0"/>
        <v>22</v>
      </c>
      <c r="G44" s="10"/>
      <c r="H44" s="10">
        <v>22</v>
      </c>
      <c r="I44" s="22">
        <f t="shared" si="3"/>
        <v>22</v>
      </c>
      <c r="J44" s="10">
        <v>3</v>
      </c>
      <c r="K44" s="10"/>
      <c r="L44" s="10"/>
      <c r="M44" s="10"/>
      <c r="N44" s="49">
        <v>4</v>
      </c>
      <c r="O44" s="10">
        <v>1</v>
      </c>
      <c r="P44" s="10"/>
      <c r="Q44" s="10"/>
      <c r="R44" s="10"/>
      <c r="S44" s="10">
        <v>6</v>
      </c>
      <c r="T44" s="10">
        <v>8</v>
      </c>
      <c r="U44" s="22">
        <f>(J44+K44+L44+M44+N44+O44+P44+Q44+R44+S44+T44)*500</f>
        <v>11000</v>
      </c>
      <c r="V44" s="64"/>
    </row>
    <row r="45" spans="1:22" s="4" customFormat="1" ht="24.95" customHeight="1" x14ac:dyDescent="0.15">
      <c r="A45" s="33">
        <v>119024</v>
      </c>
      <c r="B45" s="99" t="s">
        <v>71</v>
      </c>
      <c r="C45" s="9">
        <v>283</v>
      </c>
      <c r="D45" s="9">
        <v>274</v>
      </c>
      <c r="E45" s="22">
        <f t="shared" si="2"/>
        <v>69</v>
      </c>
      <c r="F45" s="9">
        <f t="shared" si="0"/>
        <v>69</v>
      </c>
      <c r="G45" s="10"/>
      <c r="H45" s="10">
        <v>69</v>
      </c>
      <c r="I45" s="22">
        <f t="shared" si="3"/>
        <v>69</v>
      </c>
      <c r="J45" s="10">
        <v>18</v>
      </c>
      <c r="K45" s="10"/>
      <c r="L45" s="10">
        <v>1</v>
      </c>
      <c r="M45" s="10"/>
      <c r="N45" s="49">
        <v>15</v>
      </c>
      <c r="O45" s="10"/>
      <c r="P45" s="10"/>
      <c r="Q45" s="10"/>
      <c r="R45" s="10"/>
      <c r="S45" s="10">
        <v>11</v>
      </c>
      <c r="T45" s="10">
        <v>24</v>
      </c>
      <c r="U45" s="9">
        <f t="shared" si="8"/>
        <v>43125</v>
      </c>
      <c r="V45" s="64"/>
    </row>
    <row r="46" spans="1:22" s="4" customFormat="1" ht="24.95" customHeight="1" x14ac:dyDescent="0.15">
      <c r="A46" s="33">
        <v>119063</v>
      </c>
      <c r="B46" s="77" t="s">
        <v>72</v>
      </c>
      <c r="C46" s="9">
        <v>558</v>
      </c>
      <c r="D46" s="9">
        <v>231</v>
      </c>
      <c r="E46" s="22">
        <f t="shared" si="2"/>
        <v>25</v>
      </c>
      <c r="F46" s="9">
        <f t="shared" si="0"/>
        <v>25</v>
      </c>
      <c r="G46" s="10">
        <v>2</v>
      </c>
      <c r="H46" s="10">
        <v>23</v>
      </c>
      <c r="I46" s="22">
        <f t="shared" si="3"/>
        <v>25</v>
      </c>
      <c r="J46" s="10">
        <v>6</v>
      </c>
      <c r="K46" s="10"/>
      <c r="L46" s="10"/>
      <c r="M46" s="10"/>
      <c r="N46" s="49">
        <v>17</v>
      </c>
      <c r="O46" s="10">
        <v>1</v>
      </c>
      <c r="P46" s="10"/>
      <c r="Q46" s="10"/>
      <c r="R46" s="10"/>
      <c r="S46" s="10"/>
      <c r="T46" s="10">
        <v>1</v>
      </c>
      <c r="U46" s="22">
        <f>(J46+K46+L46+M46+N46+O46+P46+Q46+R46+S46+T46)*500</f>
        <v>12500</v>
      </c>
      <c r="V46" s="64"/>
    </row>
    <row r="47" spans="1:22" s="4" customFormat="1" ht="24.95" customHeight="1" x14ac:dyDescent="0.15">
      <c r="A47" s="33">
        <v>119063</v>
      </c>
      <c r="B47" s="77" t="s">
        <v>73</v>
      </c>
      <c r="C47" s="9">
        <v>438</v>
      </c>
      <c r="D47" s="9">
        <v>429</v>
      </c>
      <c r="E47" s="22">
        <f t="shared" si="2"/>
        <v>51</v>
      </c>
      <c r="F47" s="9">
        <f t="shared" si="0"/>
        <v>51</v>
      </c>
      <c r="G47" s="10">
        <v>2</v>
      </c>
      <c r="H47" s="10">
        <v>49</v>
      </c>
      <c r="I47" s="22">
        <f t="shared" si="3"/>
        <v>51</v>
      </c>
      <c r="J47" s="10">
        <v>16</v>
      </c>
      <c r="K47" s="10"/>
      <c r="L47" s="10"/>
      <c r="M47" s="10"/>
      <c r="N47" s="49">
        <v>23</v>
      </c>
      <c r="O47" s="10">
        <v>1</v>
      </c>
      <c r="P47" s="10"/>
      <c r="Q47" s="10"/>
      <c r="R47" s="10">
        <v>1</v>
      </c>
      <c r="S47" s="10">
        <v>9</v>
      </c>
      <c r="T47" s="10">
        <v>1</v>
      </c>
      <c r="U47" s="9">
        <f t="shared" ref="U47:U50" si="9">(J47+K47+L47+M47+N47+O47+P47+Q47+R47+S47+T47)*625</f>
        <v>31875</v>
      </c>
      <c r="V47" s="64"/>
    </row>
    <row r="48" spans="1:22" s="4" customFormat="1" ht="24.95" customHeight="1" x14ac:dyDescent="0.15">
      <c r="A48" s="33">
        <v>119016</v>
      </c>
      <c r="B48" s="98" t="s">
        <v>74</v>
      </c>
      <c r="C48" s="9">
        <v>1432</v>
      </c>
      <c r="D48" s="9">
        <v>1422</v>
      </c>
      <c r="E48" s="22">
        <f t="shared" si="2"/>
        <v>285</v>
      </c>
      <c r="F48" s="9">
        <f t="shared" si="0"/>
        <v>285</v>
      </c>
      <c r="G48" s="9">
        <v>4</v>
      </c>
      <c r="H48" s="9">
        <v>281</v>
      </c>
      <c r="I48" s="22">
        <f t="shared" si="3"/>
        <v>285</v>
      </c>
      <c r="J48" s="9">
        <v>76</v>
      </c>
      <c r="K48" s="10"/>
      <c r="L48" s="9"/>
      <c r="M48" s="10"/>
      <c r="N48" s="48">
        <v>85</v>
      </c>
      <c r="O48" s="9">
        <v>5</v>
      </c>
      <c r="P48" s="9">
        <v>4</v>
      </c>
      <c r="Q48" s="10"/>
      <c r="R48" s="10"/>
      <c r="S48" s="9">
        <v>55</v>
      </c>
      <c r="T48" s="9">
        <v>60</v>
      </c>
      <c r="U48" s="9">
        <f t="shared" si="9"/>
        <v>178125</v>
      </c>
      <c r="V48" s="64"/>
    </row>
    <row r="49" spans="1:22" s="4" customFormat="1" ht="24.95" customHeight="1" x14ac:dyDescent="0.15">
      <c r="A49" s="10"/>
      <c r="B49" s="10" t="s">
        <v>75</v>
      </c>
      <c r="C49" s="9">
        <v>441</v>
      </c>
      <c r="D49" s="9">
        <v>333</v>
      </c>
      <c r="E49" s="22">
        <f t="shared" si="2"/>
        <v>59</v>
      </c>
      <c r="F49" s="9">
        <f t="shared" si="0"/>
        <v>59</v>
      </c>
      <c r="G49" s="9">
        <v>1</v>
      </c>
      <c r="H49" s="9">
        <v>58</v>
      </c>
      <c r="I49" s="22">
        <f t="shared" si="3"/>
        <v>59</v>
      </c>
      <c r="J49" s="9">
        <v>21</v>
      </c>
      <c r="K49" s="10"/>
      <c r="L49" s="10"/>
      <c r="M49" s="9">
        <v>1</v>
      </c>
      <c r="N49" s="48">
        <v>14</v>
      </c>
      <c r="O49" s="10"/>
      <c r="P49" s="10"/>
      <c r="Q49" s="10"/>
      <c r="R49" s="9">
        <v>1</v>
      </c>
      <c r="S49" s="9">
        <v>19</v>
      </c>
      <c r="T49" s="9">
        <v>3</v>
      </c>
      <c r="U49" s="9">
        <f t="shared" si="9"/>
        <v>36875</v>
      </c>
      <c r="V49" s="64"/>
    </row>
    <row r="50" spans="1:22" s="4" customFormat="1" ht="24.95" customHeight="1" x14ac:dyDescent="0.15">
      <c r="A50" s="10"/>
      <c r="B50" s="10" t="s">
        <v>76</v>
      </c>
      <c r="C50" s="9">
        <v>165</v>
      </c>
      <c r="D50" s="9">
        <v>165</v>
      </c>
      <c r="E50" s="22">
        <f t="shared" si="2"/>
        <v>2</v>
      </c>
      <c r="F50" s="9">
        <f t="shared" si="0"/>
        <v>2</v>
      </c>
      <c r="G50" s="9">
        <v>1</v>
      </c>
      <c r="H50" s="9">
        <v>1</v>
      </c>
      <c r="I50" s="22">
        <f t="shared" si="3"/>
        <v>2</v>
      </c>
      <c r="J50" s="9">
        <v>2</v>
      </c>
      <c r="K50" s="10"/>
      <c r="L50" s="10"/>
      <c r="M50" s="10"/>
      <c r="N50" s="48"/>
      <c r="O50" s="10"/>
      <c r="P50" s="10"/>
      <c r="Q50" s="10"/>
      <c r="R50" s="10"/>
      <c r="S50" s="10"/>
      <c r="T50" s="10"/>
      <c r="U50" s="9">
        <f t="shared" si="9"/>
        <v>1250</v>
      </c>
      <c r="V50" s="10"/>
    </row>
    <row r="51" spans="1:22" s="4" customFormat="1" ht="24.95" customHeight="1" x14ac:dyDescent="0.15">
      <c r="A51" s="10"/>
      <c r="B51" s="10" t="s">
        <v>77</v>
      </c>
      <c r="C51" s="9">
        <v>15</v>
      </c>
      <c r="D51" s="9">
        <v>15</v>
      </c>
      <c r="E51" s="22">
        <f t="shared" si="2"/>
        <v>1</v>
      </c>
      <c r="F51" s="9">
        <f t="shared" si="0"/>
        <v>1</v>
      </c>
      <c r="G51" s="10"/>
      <c r="H51" s="9">
        <v>1</v>
      </c>
      <c r="I51" s="22">
        <f t="shared" si="3"/>
        <v>1</v>
      </c>
      <c r="J51" s="10"/>
      <c r="K51" s="10"/>
      <c r="L51" s="10"/>
      <c r="M51" s="10"/>
      <c r="N51" s="48">
        <v>1</v>
      </c>
      <c r="O51" s="10"/>
      <c r="P51" s="10"/>
      <c r="Q51" s="10"/>
      <c r="R51" s="10"/>
      <c r="S51" s="10"/>
      <c r="T51" s="10"/>
      <c r="U51" s="22">
        <f>(J51+K51+L51+M51+N51+O51+P51+Q51+R51+S51+T51)*500</f>
        <v>500</v>
      </c>
      <c r="V51" s="64"/>
    </row>
    <row r="52" spans="1:22" s="4" customFormat="1" ht="24.95" customHeight="1" x14ac:dyDescent="0.15">
      <c r="A52" s="10"/>
      <c r="B52" s="10" t="s">
        <v>78</v>
      </c>
      <c r="C52" s="9">
        <v>398</v>
      </c>
      <c r="D52" s="9">
        <v>302</v>
      </c>
      <c r="E52" s="22">
        <f t="shared" si="2"/>
        <v>18</v>
      </c>
      <c r="F52" s="9">
        <f t="shared" si="0"/>
        <v>18</v>
      </c>
      <c r="G52" s="10"/>
      <c r="H52" s="9">
        <v>18</v>
      </c>
      <c r="I52" s="22">
        <f t="shared" si="3"/>
        <v>18</v>
      </c>
      <c r="J52" s="9">
        <v>8</v>
      </c>
      <c r="K52" s="10"/>
      <c r="L52" s="10"/>
      <c r="M52" s="10"/>
      <c r="N52" s="48">
        <v>8</v>
      </c>
      <c r="O52" s="10"/>
      <c r="P52" s="10"/>
      <c r="Q52" s="10"/>
      <c r="R52" s="10"/>
      <c r="S52" s="9">
        <v>2</v>
      </c>
      <c r="T52" s="10"/>
      <c r="U52" s="22">
        <f>(J52+K52+L52+M52+N52+O52+P52+Q52+R52+S52+T52)*500</f>
        <v>9000</v>
      </c>
      <c r="V52" s="10"/>
    </row>
    <row r="53" spans="1:22" s="4" customFormat="1" ht="24.95" customHeight="1" x14ac:dyDescent="0.15">
      <c r="A53" s="100" t="s">
        <v>79</v>
      </c>
      <c r="B53" s="59" t="s">
        <v>80</v>
      </c>
      <c r="C53" s="101">
        <v>1017</v>
      </c>
      <c r="D53" s="101">
        <v>20</v>
      </c>
      <c r="E53" s="102">
        <f t="shared" si="2"/>
        <v>157</v>
      </c>
      <c r="F53" s="101">
        <f t="shared" si="0"/>
        <v>157</v>
      </c>
      <c r="G53" s="101">
        <v>4</v>
      </c>
      <c r="H53" s="101">
        <v>153</v>
      </c>
      <c r="I53" s="102">
        <f t="shared" si="3"/>
        <v>157</v>
      </c>
      <c r="J53" s="108">
        <v>32</v>
      </c>
      <c r="K53" s="108"/>
      <c r="L53" s="108">
        <v>1</v>
      </c>
      <c r="M53" s="108">
        <v>2</v>
      </c>
      <c r="N53" s="109">
        <v>28</v>
      </c>
      <c r="O53" s="108"/>
      <c r="P53" s="108"/>
      <c r="Q53" s="108"/>
      <c r="R53" s="108">
        <v>1</v>
      </c>
      <c r="S53" s="108">
        <v>30</v>
      </c>
      <c r="T53" s="108">
        <v>63</v>
      </c>
      <c r="U53" s="9">
        <f>(J53+K53+L53+M53+N53+O53+P53+Q53+R53+S53+T53)*625</f>
        <v>98125</v>
      </c>
      <c r="V53" s="113"/>
    </row>
    <row r="54" spans="1:22" ht="30.95" customHeight="1" x14ac:dyDescent="0.15">
      <c r="A54" s="64"/>
      <c r="B54" s="64" t="s">
        <v>10</v>
      </c>
      <c r="C54" s="64">
        <f t="shared" ref="C54:U54" si="10">SUM(C7:C53)</f>
        <v>50526</v>
      </c>
      <c r="D54" s="64">
        <f t="shared" si="10"/>
        <v>38222</v>
      </c>
      <c r="E54" s="64">
        <f t="shared" si="10"/>
        <v>4872</v>
      </c>
      <c r="F54" s="64">
        <f t="shared" si="10"/>
        <v>4872</v>
      </c>
      <c r="G54" s="64">
        <f t="shared" si="10"/>
        <v>301</v>
      </c>
      <c r="H54" s="64">
        <f t="shared" si="10"/>
        <v>4571</v>
      </c>
      <c r="I54" s="64">
        <f t="shared" si="10"/>
        <v>4872</v>
      </c>
      <c r="J54" s="64">
        <f t="shared" si="10"/>
        <v>1399</v>
      </c>
      <c r="K54" s="64">
        <f t="shared" si="10"/>
        <v>3</v>
      </c>
      <c r="L54" s="64">
        <f t="shared" si="10"/>
        <v>30</v>
      </c>
      <c r="M54" s="64">
        <f t="shared" si="10"/>
        <v>4</v>
      </c>
      <c r="N54" s="84">
        <f t="shared" si="10"/>
        <v>1356</v>
      </c>
      <c r="O54" s="64">
        <f t="shared" si="10"/>
        <v>34</v>
      </c>
      <c r="P54" s="64">
        <f t="shared" si="10"/>
        <v>15</v>
      </c>
      <c r="Q54" s="64">
        <f t="shared" si="10"/>
        <v>0</v>
      </c>
      <c r="R54" s="64">
        <f t="shared" si="10"/>
        <v>23</v>
      </c>
      <c r="S54" s="64">
        <f t="shared" si="10"/>
        <v>897</v>
      </c>
      <c r="T54" s="64">
        <f t="shared" si="10"/>
        <v>1111</v>
      </c>
      <c r="U54" s="64">
        <f t="shared" si="10"/>
        <v>3007750</v>
      </c>
      <c r="V54" s="64"/>
    </row>
  </sheetData>
  <mergeCells count="13">
    <mergeCell ref="A2:V2"/>
    <mergeCell ref="A3:H3"/>
    <mergeCell ref="K3:R3"/>
    <mergeCell ref="E4:T4"/>
    <mergeCell ref="F5:H5"/>
    <mergeCell ref="I5:T5"/>
    <mergeCell ref="A4:A6"/>
    <mergeCell ref="B4:B6"/>
    <mergeCell ref="C4:C6"/>
    <mergeCell ref="D4:D6"/>
    <mergeCell ref="E5:E6"/>
    <mergeCell ref="U4:U6"/>
    <mergeCell ref="V4:V6"/>
  </mergeCells>
  <phoneticPr fontId="28" type="noConversion"/>
  <dataValidations count="2">
    <dataValidation allowBlank="1" showInputMessage="1" showErrorMessage="1" error="身份证号码18位，且不得重复！" sqref="B18 B53"/>
    <dataValidation allowBlank="1" showInputMessage="1" showErrorMessage="1" error="非法值，请点选下拉框" sqref="K3 A6:B6 C6:I6 A7 C7 D7:E7 G7 H7:M7 N7:O7 P7:T7 V7 W7:XFD7 A14:B14 C14:D14 G14:H14 N14:R14 S14:T14 V14 A15:B15 C15:D15 G15:H15 N15:R15 S15:T15 V15 A18 C18:D18 G18:H18 J18 K18:M18 N18 O18:T18 V18 A21:B21 C21:D21 G21:H21 J21:M21 N21:T21 V21 A26:B26 C26:D26 G26:H26 J26 K26:M26 N26:Q26 R26 S26:T26 B27 C27 D27 G27:H27 J27 K27:M27 N27:T27 C28:D28 B29 C29:D29 G29:H29 J29 K29:M29 N29:T29 B30 C30:D30 G30:H30 J30:M30 N30:Q30 R30:T30 B31 C31:D31 G31:H31 J31 K31:M31 N31:T31 V31 A32 B32 C32:D32 G32:H32 J32 K32:M32 N32:T32 V32 A33:B33 C33:D33 G33:H33 J33 K33:M33 N33:T33 V33 A34 B34 C34:D34 G34:H34 J34:M34 N34:T34 V34 A35:B35 C35:D35 G35:H35 J35 K35:M35 N35:T35 V35 B36 C36:D36 G36:H36 J36 K36:M36 N36:T36 V36 B37 C37:D37 G37:H37 J37:M37 N37:T37 V37 B38 C38:D38 J38 K38:M38 N38:T38 V38 B39 C39:D39 G39:H39 J39:M39 N39:T39 V39 C40:D40 G40:H40 J40 N40:T40 C41:D41 G41:H41 J41 C42:D42 G42:H42 J42 C45:D45 G45:H45 J45 C46:D46 G46:H46 J46 A47 C47:D47 G47:H47 J47 C48:D48 G48:H48 J48 A49:B49 C49:D49 G49:H49 J49:M49 N49:T49 V49 A50 C50:D50 G50:H50 J50 K50:M50 N50:T50 V50 A51 C51:D51 G51:H51 J51 K51:M51 N51:T51 V51 A52 B52 C52:D52 G52:H52 J52 K52:M52 N52:R52 S52 T52 V52 A53 C53:D53 G53:H53 J53:M53 N53:T53 U53 V53 A54:B54 C54:V54 B43:B44 B50:B51 E8:E53 F7:F53 I8:I53 J43:J44 K1:K2 K4:K5 N1:N2 N4:N6 U7:U12 U13:U52 V8:V13 V16:V17 V19:V20 V22:V25 V26:V30 V40:V48 J8:M13 L1:M5 A8:B13 C8:D13 G8:H13 A16:B17 C16:D17 G16:H17 S16:T17 A19:B20 C19:D20 G19:H20 S19:T20 C43:D44 G43:H44 A22:B25 C22:D25 G22:H25 S22:T25 W54:XFD1048576 C55:J1048576 J16:M17 A55:B1048576 A1:B5 W26:XFD53 K40:M48 N19:R20 J22:M25 W8:XFD13 N22:R25 N55:V1048576 C1:J5 J19:M20 W14:XFD25 W1:XFD6 K55:M1048576 N16:R17 N41:T48 O1:V6 N8:T13"/>
  </dataValidations>
  <pageMargins left="0" right="0" top="0" bottom="0" header="0.51180555555555596" footer="0.51180555555555596"/>
  <pageSetup paperSize="9" scale="9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tabSelected="1" workbookViewId="0">
      <selection activeCell="A2" sqref="A2:V2"/>
    </sheetView>
  </sheetViews>
  <sheetFormatPr defaultColWidth="8.75" defaultRowHeight="14.25" x14ac:dyDescent="0.15"/>
  <cols>
    <col min="1" max="1" width="8.75" style="5"/>
    <col min="2" max="2" width="27" style="5" customWidth="1"/>
    <col min="3" max="3" width="8.25" style="5" customWidth="1"/>
    <col min="4" max="4" width="8.625" style="5" customWidth="1"/>
    <col min="5" max="5" width="6.875" style="5" customWidth="1"/>
    <col min="6" max="6" width="6.75" style="5" customWidth="1"/>
    <col min="7" max="8" width="4.125" style="5" customWidth="1"/>
    <col min="9" max="9" width="7.875" style="5" customWidth="1"/>
    <col min="10" max="13" width="4.375" style="5" customWidth="1"/>
    <col min="14" max="14" width="4.375" style="6" customWidth="1"/>
    <col min="15" max="20" width="4.375" style="5" customWidth="1"/>
    <col min="21" max="21" width="10.625" style="5" customWidth="1"/>
    <col min="22" max="22" width="8.5" style="5" customWidth="1"/>
    <col min="23" max="16384" width="8.75" style="7"/>
  </cols>
  <sheetData>
    <row r="1" spans="1:22" x14ac:dyDescent="0.15">
      <c r="A1" s="5" t="s">
        <v>81</v>
      </c>
    </row>
    <row r="2" spans="1:22" s="1" customFormat="1" ht="44.1" customHeight="1" x14ac:dyDescent="0.15">
      <c r="A2" s="114" t="s">
        <v>175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5"/>
      <c r="O2" s="114"/>
      <c r="P2" s="114"/>
      <c r="Q2" s="114"/>
      <c r="R2" s="114"/>
      <c r="S2" s="114"/>
      <c r="T2" s="114"/>
      <c r="U2" s="114"/>
      <c r="V2" s="114"/>
    </row>
    <row r="3" spans="1:22" s="1" customFormat="1" ht="29.1" customHeight="1" x14ac:dyDescent="0.15">
      <c r="A3" s="116" t="s">
        <v>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</row>
    <row r="4" spans="1:22" s="2" customFormat="1" ht="16.149999999999999" customHeight="1" x14ac:dyDescent="0.15">
      <c r="A4" s="118" t="s">
        <v>3</v>
      </c>
      <c r="B4" s="118" t="s">
        <v>4</v>
      </c>
      <c r="C4" s="118" t="s">
        <v>5</v>
      </c>
      <c r="D4" s="118" t="s">
        <v>82</v>
      </c>
      <c r="E4" s="118" t="s">
        <v>7</v>
      </c>
      <c r="F4" s="118"/>
      <c r="G4" s="118"/>
      <c r="H4" s="118"/>
      <c r="I4" s="118"/>
      <c r="J4" s="118"/>
      <c r="K4" s="118"/>
      <c r="L4" s="118"/>
      <c r="M4" s="118"/>
      <c r="N4" s="119"/>
      <c r="O4" s="118"/>
      <c r="P4" s="118"/>
      <c r="Q4" s="118"/>
      <c r="R4" s="118"/>
      <c r="S4" s="118"/>
      <c r="T4" s="118"/>
      <c r="U4" s="120" t="s">
        <v>8</v>
      </c>
      <c r="V4" s="118" t="s">
        <v>9</v>
      </c>
    </row>
    <row r="5" spans="1:22" s="2" customFormat="1" ht="19.899999999999999" customHeight="1" x14ac:dyDescent="0.15">
      <c r="A5" s="118"/>
      <c r="B5" s="118"/>
      <c r="C5" s="118"/>
      <c r="D5" s="118"/>
      <c r="E5" s="118" t="s">
        <v>10</v>
      </c>
      <c r="F5" s="118" t="s">
        <v>11</v>
      </c>
      <c r="G5" s="118"/>
      <c r="H5" s="118"/>
      <c r="I5" s="118" t="s">
        <v>12</v>
      </c>
      <c r="J5" s="118"/>
      <c r="K5" s="118"/>
      <c r="L5" s="118"/>
      <c r="M5" s="118"/>
      <c r="N5" s="119"/>
      <c r="O5" s="118"/>
      <c r="P5" s="118"/>
      <c r="Q5" s="118"/>
      <c r="R5" s="118"/>
      <c r="S5" s="118"/>
      <c r="T5" s="118"/>
      <c r="U5" s="121"/>
      <c r="V5" s="118"/>
    </row>
    <row r="6" spans="1:22" s="2" customFormat="1" ht="66" customHeight="1" x14ac:dyDescent="0.15">
      <c r="A6" s="118"/>
      <c r="B6" s="118"/>
      <c r="C6" s="118"/>
      <c r="D6" s="118"/>
      <c r="E6" s="118"/>
      <c r="F6" s="8" t="s">
        <v>13</v>
      </c>
      <c r="G6" s="8" t="s">
        <v>14</v>
      </c>
      <c r="H6" s="8" t="s">
        <v>15</v>
      </c>
      <c r="I6" s="8" t="s">
        <v>13</v>
      </c>
      <c r="J6" s="8" t="s">
        <v>16</v>
      </c>
      <c r="K6" s="8" t="s">
        <v>17</v>
      </c>
      <c r="L6" s="8" t="s">
        <v>18</v>
      </c>
      <c r="M6" s="8" t="s">
        <v>19</v>
      </c>
      <c r="N6" s="44" t="s">
        <v>20</v>
      </c>
      <c r="O6" s="45" t="s">
        <v>21</v>
      </c>
      <c r="P6" s="45" t="s">
        <v>22</v>
      </c>
      <c r="Q6" s="45" t="s">
        <v>23</v>
      </c>
      <c r="R6" s="45" t="s">
        <v>24</v>
      </c>
      <c r="S6" s="45" t="s">
        <v>25</v>
      </c>
      <c r="T6" s="45" t="s">
        <v>26</v>
      </c>
      <c r="U6" s="122"/>
      <c r="V6" s="118"/>
    </row>
    <row r="7" spans="1:22" s="3" customFormat="1" ht="24.95" customHeight="1" x14ac:dyDescent="0.15">
      <c r="A7" s="9">
        <v>119065</v>
      </c>
      <c r="B7" s="10" t="s">
        <v>83</v>
      </c>
      <c r="C7" s="9">
        <v>1412</v>
      </c>
      <c r="D7" s="9">
        <v>1412</v>
      </c>
      <c r="E7" s="11">
        <f t="shared" ref="E7:E70" si="0">F7</f>
        <v>219</v>
      </c>
      <c r="F7" s="11">
        <f t="shared" ref="F7:F70" si="1">G7+H7</f>
        <v>219</v>
      </c>
      <c r="G7" s="11">
        <v>12</v>
      </c>
      <c r="H7" s="11">
        <v>207</v>
      </c>
      <c r="I7" s="11">
        <f t="shared" ref="I7:I70" si="2">J7+K7+L7+M7+N7+O7+P7+Q7+R7+S7+T7</f>
        <v>219</v>
      </c>
      <c r="J7" s="46">
        <v>66</v>
      </c>
      <c r="K7" s="46">
        <v>5</v>
      </c>
      <c r="L7" s="46">
        <v>3</v>
      </c>
      <c r="M7" s="46">
        <v>0</v>
      </c>
      <c r="N7" s="47">
        <v>74</v>
      </c>
      <c r="O7" s="46">
        <v>0</v>
      </c>
      <c r="P7" s="46">
        <v>1</v>
      </c>
      <c r="Q7" s="46">
        <v>0</v>
      </c>
      <c r="R7" s="46">
        <v>0</v>
      </c>
      <c r="S7" s="46">
        <v>52</v>
      </c>
      <c r="T7" s="46">
        <v>18</v>
      </c>
      <c r="U7" s="11">
        <f t="shared" ref="U7:U15" si="3">(J7+K7)*600+(L7+M7+N7+O7+P7+Q7+R7+S7+T7)*250</f>
        <v>79600</v>
      </c>
      <c r="V7" s="10"/>
    </row>
    <row r="8" spans="1:22" s="3" customFormat="1" ht="24.95" customHeight="1" x14ac:dyDescent="0.15">
      <c r="A8" s="9">
        <v>119067</v>
      </c>
      <c r="B8" s="10" t="s">
        <v>84</v>
      </c>
      <c r="C8" s="9">
        <v>174</v>
      </c>
      <c r="D8" s="9">
        <v>174</v>
      </c>
      <c r="E8" s="11">
        <f t="shared" si="0"/>
        <v>28</v>
      </c>
      <c r="F8" s="11">
        <f t="shared" si="1"/>
        <v>28</v>
      </c>
      <c r="G8" s="9">
        <v>0</v>
      </c>
      <c r="H8" s="9">
        <v>28</v>
      </c>
      <c r="I8" s="11">
        <f t="shared" si="2"/>
        <v>28</v>
      </c>
      <c r="J8" s="9">
        <v>12</v>
      </c>
      <c r="K8" s="9">
        <v>0</v>
      </c>
      <c r="L8" s="9">
        <v>0</v>
      </c>
      <c r="M8" s="9">
        <v>0</v>
      </c>
      <c r="N8" s="48">
        <v>5</v>
      </c>
      <c r="O8" s="9">
        <v>1</v>
      </c>
      <c r="P8" s="9">
        <v>0</v>
      </c>
      <c r="Q8" s="9">
        <v>0</v>
      </c>
      <c r="R8" s="9">
        <v>0</v>
      </c>
      <c r="S8" s="9">
        <v>8</v>
      </c>
      <c r="T8" s="9">
        <v>2</v>
      </c>
      <c r="U8" s="11">
        <f t="shared" si="3"/>
        <v>11200</v>
      </c>
      <c r="V8" s="10"/>
    </row>
    <row r="9" spans="1:22" s="1" customFormat="1" ht="24.95" customHeight="1" x14ac:dyDescent="0.15">
      <c r="A9" s="9">
        <v>270001</v>
      </c>
      <c r="B9" s="8" t="s">
        <v>85</v>
      </c>
      <c r="C9" s="9">
        <v>99</v>
      </c>
      <c r="D9" s="9">
        <v>99</v>
      </c>
      <c r="E9" s="11">
        <f t="shared" si="0"/>
        <v>27</v>
      </c>
      <c r="F9" s="11">
        <f t="shared" si="1"/>
        <v>27</v>
      </c>
      <c r="G9" s="9">
        <v>1</v>
      </c>
      <c r="H9" s="9">
        <v>26</v>
      </c>
      <c r="I9" s="11">
        <f t="shared" si="2"/>
        <v>27</v>
      </c>
      <c r="J9" s="9">
        <v>9</v>
      </c>
      <c r="K9" s="10"/>
      <c r="L9" s="10"/>
      <c r="M9" s="10"/>
      <c r="N9" s="48">
        <v>11</v>
      </c>
      <c r="O9" s="10"/>
      <c r="P9" s="9">
        <v>1</v>
      </c>
      <c r="Q9" s="10"/>
      <c r="R9" s="10"/>
      <c r="S9" s="9">
        <v>3</v>
      </c>
      <c r="T9" s="9">
        <v>3</v>
      </c>
      <c r="U9" s="11">
        <f t="shared" si="3"/>
        <v>9900</v>
      </c>
      <c r="V9" s="10"/>
    </row>
    <row r="10" spans="1:22" s="1" customFormat="1" ht="24.95" customHeight="1" x14ac:dyDescent="0.15">
      <c r="A10" s="10" t="s">
        <v>86</v>
      </c>
      <c r="B10" s="10" t="s">
        <v>87</v>
      </c>
      <c r="C10" s="9">
        <v>260</v>
      </c>
      <c r="D10" s="9">
        <v>260</v>
      </c>
      <c r="E10" s="11">
        <f t="shared" si="0"/>
        <v>46</v>
      </c>
      <c r="F10" s="11">
        <f t="shared" si="1"/>
        <v>46</v>
      </c>
      <c r="G10" s="9">
        <v>0</v>
      </c>
      <c r="H10" s="9">
        <v>46</v>
      </c>
      <c r="I10" s="11">
        <f t="shared" si="2"/>
        <v>46</v>
      </c>
      <c r="J10" s="9">
        <v>18</v>
      </c>
      <c r="K10" s="10"/>
      <c r="L10" s="10"/>
      <c r="M10" s="9">
        <v>1</v>
      </c>
      <c r="N10" s="48">
        <v>7</v>
      </c>
      <c r="O10" s="10"/>
      <c r="P10" s="10"/>
      <c r="Q10" s="10"/>
      <c r="R10" s="10"/>
      <c r="S10" s="9">
        <v>14</v>
      </c>
      <c r="T10" s="9">
        <v>6</v>
      </c>
      <c r="U10" s="11">
        <f t="shared" si="3"/>
        <v>17800</v>
      </c>
      <c r="V10" s="10"/>
    </row>
    <row r="11" spans="1:22" ht="24.95" customHeight="1" x14ac:dyDescent="0.15">
      <c r="A11" s="9">
        <v>119066</v>
      </c>
      <c r="B11" s="8" t="s">
        <v>88</v>
      </c>
      <c r="C11" s="9">
        <v>147</v>
      </c>
      <c r="D11" s="9">
        <v>147</v>
      </c>
      <c r="E11" s="11">
        <f t="shared" si="0"/>
        <v>35</v>
      </c>
      <c r="F11" s="11">
        <f t="shared" si="1"/>
        <v>35</v>
      </c>
      <c r="G11" s="9">
        <v>0</v>
      </c>
      <c r="H11" s="9">
        <v>35</v>
      </c>
      <c r="I11" s="11">
        <f t="shared" si="2"/>
        <v>35</v>
      </c>
      <c r="J11" s="9">
        <v>20</v>
      </c>
      <c r="K11" s="9">
        <v>0</v>
      </c>
      <c r="L11" s="9">
        <v>0</v>
      </c>
      <c r="M11" s="9">
        <v>0</v>
      </c>
      <c r="N11" s="48">
        <v>9</v>
      </c>
      <c r="O11" s="9">
        <v>0</v>
      </c>
      <c r="P11" s="9">
        <v>0</v>
      </c>
      <c r="Q11" s="9">
        <v>0</v>
      </c>
      <c r="R11" s="9">
        <v>0</v>
      </c>
      <c r="S11" s="9">
        <v>2</v>
      </c>
      <c r="T11" s="9">
        <v>4</v>
      </c>
      <c r="U11" s="11">
        <f t="shared" si="3"/>
        <v>15750</v>
      </c>
      <c r="V11" s="10"/>
    </row>
    <row r="12" spans="1:22" ht="24.95" customHeight="1" x14ac:dyDescent="0.15">
      <c r="A12" s="9">
        <v>119058</v>
      </c>
      <c r="B12" s="8" t="s">
        <v>89</v>
      </c>
      <c r="C12" s="9">
        <v>317</v>
      </c>
      <c r="D12" s="9">
        <v>317</v>
      </c>
      <c r="E12" s="11">
        <f t="shared" si="0"/>
        <v>72</v>
      </c>
      <c r="F12" s="11">
        <f t="shared" si="1"/>
        <v>72</v>
      </c>
      <c r="G12" s="10"/>
      <c r="H12" s="9">
        <v>72</v>
      </c>
      <c r="I12" s="11">
        <f t="shared" si="2"/>
        <v>72</v>
      </c>
      <c r="J12" s="9">
        <v>14</v>
      </c>
      <c r="K12" s="9">
        <v>0</v>
      </c>
      <c r="L12" s="9">
        <v>0</v>
      </c>
      <c r="M12" s="9">
        <v>0</v>
      </c>
      <c r="N12" s="48">
        <v>15</v>
      </c>
      <c r="O12" s="9">
        <v>0</v>
      </c>
      <c r="P12" s="9">
        <v>0</v>
      </c>
      <c r="Q12" s="9">
        <v>0</v>
      </c>
      <c r="R12" s="9">
        <v>0</v>
      </c>
      <c r="S12" s="9">
        <v>11</v>
      </c>
      <c r="T12" s="9">
        <v>32</v>
      </c>
      <c r="U12" s="11">
        <f t="shared" si="3"/>
        <v>22900</v>
      </c>
      <c r="V12" s="10"/>
    </row>
    <row r="13" spans="1:22" ht="24.95" customHeight="1" x14ac:dyDescent="0.15">
      <c r="A13" s="9">
        <v>119057</v>
      </c>
      <c r="B13" s="10" t="s">
        <v>90</v>
      </c>
      <c r="C13" s="9">
        <v>224</v>
      </c>
      <c r="D13" s="9">
        <v>224</v>
      </c>
      <c r="E13" s="11">
        <f t="shared" si="0"/>
        <v>32</v>
      </c>
      <c r="F13" s="11">
        <f t="shared" si="1"/>
        <v>32</v>
      </c>
      <c r="G13" s="10"/>
      <c r="H13" s="9">
        <v>32</v>
      </c>
      <c r="I13" s="11">
        <f t="shared" si="2"/>
        <v>32</v>
      </c>
      <c r="J13" s="9">
        <v>20</v>
      </c>
      <c r="K13" s="10"/>
      <c r="L13" s="10"/>
      <c r="M13" s="10"/>
      <c r="N13" s="48">
        <v>10</v>
      </c>
      <c r="O13" s="9">
        <v>1</v>
      </c>
      <c r="P13" s="10"/>
      <c r="Q13" s="10"/>
      <c r="R13" s="10"/>
      <c r="S13" s="9">
        <v>1</v>
      </c>
      <c r="T13" s="10"/>
      <c r="U13" s="11">
        <f t="shared" si="3"/>
        <v>15000</v>
      </c>
      <c r="V13" s="10"/>
    </row>
    <row r="14" spans="1:22" ht="24.95" customHeight="1" x14ac:dyDescent="0.15">
      <c r="A14" s="10" t="s">
        <v>91</v>
      </c>
      <c r="B14" s="10" t="s">
        <v>92</v>
      </c>
      <c r="C14" s="9">
        <v>215</v>
      </c>
      <c r="D14" s="9">
        <v>215</v>
      </c>
      <c r="E14" s="11">
        <f t="shared" si="0"/>
        <v>71</v>
      </c>
      <c r="F14" s="11">
        <f t="shared" si="1"/>
        <v>71</v>
      </c>
      <c r="G14" s="9">
        <v>0</v>
      </c>
      <c r="H14" s="9">
        <v>71</v>
      </c>
      <c r="I14" s="11">
        <f t="shared" si="2"/>
        <v>71</v>
      </c>
      <c r="J14" s="9">
        <v>27</v>
      </c>
      <c r="K14" s="9">
        <v>0</v>
      </c>
      <c r="L14" s="9">
        <v>0</v>
      </c>
      <c r="M14" s="9">
        <v>0</v>
      </c>
      <c r="N14" s="48">
        <v>22</v>
      </c>
      <c r="O14" s="9">
        <v>0</v>
      </c>
      <c r="P14" s="9">
        <v>0</v>
      </c>
      <c r="Q14" s="9">
        <v>0</v>
      </c>
      <c r="R14" s="9">
        <v>0</v>
      </c>
      <c r="S14" s="9">
        <v>10</v>
      </c>
      <c r="T14" s="9">
        <v>12</v>
      </c>
      <c r="U14" s="11">
        <f t="shared" si="3"/>
        <v>27200</v>
      </c>
      <c r="V14" s="10"/>
    </row>
    <row r="15" spans="1:22" ht="24.95" customHeight="1" x14ac:dyDescent="0.15">
      <c r="A15" s="9">
        <v>119105</v>
      </c>
      <c r="B15" s="10" t="s">
        <v>93</v>
      </c>
      <c r="C15" s="9">
        <v>816</v>
      </c>
      <c r="D15" s="9">
        <v>816</v>
      </c>
      <c r="E15" s="11">
        <f t="shared" si="0"/>
        <v>141</v>
      </c>
      <c r="F15" s="11">
        <f t="shared" si="1"/>
        <v>141</v>
      </c>
      <c r="G15" s="9">
        <v>7</v>
      </c>
      <c r="H15" s="9">
        <v>134</v>
      </c>
      <c r="I15" s="11">
        <f t="shared" si="2"/>
        <v>141</v>
      </c>
      <c r="J15" s="9">
        <v>61</v>
      </c>
      <c r="K15" s="9">
        <v>0</v>
      </c>
      <c r="L15" s="9">
        <v>2</v>
      </c>
      <c r="M15" s="9">
        <v>0</v>
      </c>
      <c r="N15" s="48">
        <v>21</v>
      </c>
      <c r="O15" s="9">
        <v>0</v>
      </c>
      <c r="P15" s="9">
        <v>0</v>
      </c>
      <c r="Q15" s="9">
        <v>0</v>
      </c>
      <c r="R15" s="9">
        <v>0</v>
      </c>
      <c r="S15" s="9">
        <v>19</v>
      </c>
      <c r="T15" s="9">
        <v>38</v>
      </c>
      <c r="U15" s="11">
        <f t="shared" si="3"/>
        <v>56600</v>
      </c>
      <c r="V15" s="10"/>
    </row>
    <row r="16" spans="1:22" s="4" customFormat="1" ht="24.95" customHeight="1" x14ac:dyDescent="0.15">
      <c r="A16" s="12"/>
      <c r="B16" s="12" t="s">
        <v>94</v>
      </c>
      <c r="C16" s="12">
        <v>714</v>
      </c>
      <c r="D16" s="13">
        <v>392</v>
      </c>
      <c r="E16" s="14">
        <f t="shared" si="0"/>
        <v>17</v>
      </c>
      <c r="F16" s="14">
        <f t="shared" si="1"/>
        <v>17</v>
      </c>
      <c r="G16" s="13">
        <v>9</v>
      </c>
      <c r="H16" s="13">
        <v>8</v>
      </c>
      <c r="I16" s="14">
        <f t="shared" si="2"/>
        <v>17</v>
      </c>
      <c r="J16" s="13">
        <v>1</v>
      </c>
      <c r="K16" s="13"/>
      <c r="L16" s="13"/>
      <c r="M16" s="13"/>
      <c r="N16" s="13">
        <v>5</v>
      </c>
      <c r="O16" s="13"/>
      <c r="P16" s="13"/>
      <c r="Q16" s="13"/>
      <c r="R16" s="13"/>
      <c r="S16" s="13">
        <v>4</v>
      </c>
      <c r="T16" s="13">
        <v>7</v>
      </c>
      <c r="U16" s="61">
        <f t="shared" ref="U16:U18" si="4">(J16+K16)*700+(L16+M16+N16+O16+P16+Q16+R16+S16+T16)*312.5</f>
        <v>5700</v>
      </c>
      <c r="V16" s="62"/>
    </row>
    <row r="17" spans="1:22" s="4" customFormat="1" ht="24.95" customHeight="1" x14ac:dyDescent="0.15">
      <c r="A17" s="10">
        <v>233001</v>
      </c>
      <c r="B17" s="10" t="s">
        <v>30</v>
      </c>
      <c r="C17" s="9">
        <v>835</v>
      </c>
      <c r="D17" s="9">
        <v>285</v>
      </c>
      <c r="E17" s="11">
        <f t="shared" si="0"/>
        <v>19</v>
      </c>
      <c r="F17" s="11">
        <f t="shared" si="1"/>
        <v>19</v>
      </c>
      <c r="G17" s="9">
        <v>14</v>
      </c>
      <c r="H17" s="9">
        <v>5</v>
      </c>
      <c r="I17" s="11">
        <f t="shared" si="2"/>
        <v>19</v>
      </c>
      <c r="J17" s="10"/>
      <c r="K17" s="10"/>
      <c r="L17" s="10"/>
      <c r="M17" s="10"/>
      <c r="N17" s="48">
        <v>4</v>
      </c>
      <c r="O17" s="10"/>
      <c r="P17" s="10"/>
      <c r="Q17" s="10"/>
      <c r="R17" s="10"/>
      <c r="S17" s="9">
        <v>8</v>
      </c>
      <c r="T17" s="9">
        <v>7</v>
      </c>
      <c r="U17" s="63">
        <f t="shared" si="4"/>
        <v>5937.5</v>
      </c>
      <c r="V17" s="64"/>
    </row>
    <row r="18" spans="1:22" s="4" customFormat="1" ht="24.95" customHeight="1" x14ac:dyDescent="0.15">
      <c r="A18" s="10" t="s">
        <v>31</v>
      </c>
      <c r="B18" s="10" t="s">
        <v>32</v>
      </c>
      <c r="C18" s="9">
        <v>1294</v>
      </c>
      <c r="D18" s="9">
        <v>94</v>
      </c>
      <c r="E18" s="11">
        <f t="shared" si="0"/>
        <v>52</v>
      </c>
      <c r="F18" s="11">
        <f t="shared" si="1"/>
        <v>52</v>
      </c>
      <c r="G18" s="9">
        <v>21</v>
      </c>
      <c r="H18" s="9">
        <v>31</v>
      </c>
      <c r="I18" s="11">
        <f t="shared" si="2"/>
        <v>52</v>
      </c>
      <c r="J18" s="10">
        <v>1</v>
      </c>
      <c r="K18" s="10">
        <v>0</v>
      </c>
      <c r="L18" s="10">
        <v>0</v>
      </c>
      <c r="M18" s="10">
        <v>0</v>
      </c>
      <c r="N18" s="49">
        <v>16</v>
      </c>
      <c r="O18" s="10">
        <v>0</v>
      </c>
      <c r="P18" s="10">
        <v>0</v>
      </c>
      <c r="Q18" s="10">
        <v>0</v>
      </c>
      <c r="R18" s="10">
        <v>0</v>
      </c>
      <c r="S18" s="10">
        <v>12</v>
      </c>
      <c r="T18" s="10">
        <v>23</v>
      </c>
      <c r="U18" s="63">
        <f t="shared" si="4"/>
        <v>16637.5</v>
      </c>
      <c r="V18" s="64"/>
    </row>
    <row r="19" spans="1:22" s="4" customFormat="1" ht="24.95" customHeight="1" x14ac:dyDescent="0.15">
      <c r="A19" s="15">
        <v>119077</v>
      </c>
      <c r="B19" s="8" t="s">
        <v>95</v>
      </c>
      <c r="C19" s="9">
        <v>223</v>
      </c>
      <c r="D19" s="9">
        <v>223</v>
      </c>
      <c r="E19" s="11">
        <f t="shared" si="0"/>
        <v>30</v>
      </c>
      <c r="F19" s="11">
        <f t="shared" si="1"/>
        <v>30</v>
      </c>
      <c r="G19" s="9">
        <v>1</v>
      </c>
      <c r="H19" s="9">
        <v>29</v>
      </c>
      <c r="I19" s="11">
        <f t="shared" si="2"/>
        <v>30</v>
      </c>
      <c r="J19" s="9">
        <v>6</v>
      </c>
      <c r="K19" s="10"/>
      <c r="L19" s="10"/>
      <c r="M19" s="10"/>
      <c r="N19" s="48">
        <v>12</v>
      </c>
      <c r="O19" s="10"/>
      <c r="P19" s="10"/>
      <c r="Q19" s="10"/>
      <c r="R19" s="10"/>
      <c r="S19" s="9">
        <v>9</v>
      </c>
      <c r="T19" s="9">
        <v>3</v>
      </c>
      <c r="U19" s="11">
        <f t="shared" ref="U19:U28" si="5">(J19+K19)*600+(L19+M19+N19+O19+P19+Q19+R19+S19+T19)*250</f>
        <v>9600</v>
      </c>
      <c r="V19" s="64"/>
    </row>
    <row r="20" spans="1:22" s="4" customFormat="1" ht="24.95" customHeight="1" x14ac:dyDescent="0.15">
      <c r="A20" s="10" t="s">
        <v>96</v>
      </c>
      <c r="B20" s="10" t="s">
        <v>97</v>
      </c>
      <c r="C20" s="9">
        <v>773</v>
      </c>
      <c r="D20" s="9">
        <v>773</v>
      </c>
      <c r="E20" s="11">
        <f t="shared" si="0"/>
        <v>75</v>
      </c>
      <c r="F20" s="11">
        <f t="shared" si="1"/>
        <v>75</v>
      </c>
      <c r="G20" s="9">
        <v>6</v>
      </c>
      <c r="H20" s="9">
        <v>69</v>
      </c>
      <c r="I20" s="11">
        <f t="shared" si="2"/>
        <v>75</v>
      </c>
      <c r="J20" s="9">
        <v>9</v>
      </c>
      <c r="K20" s="10"/>
      <c r="L20" s="10"/>
      <c r="M20" s="10"/>
      <c r="N20" s="48">
        <v>23</v>
      </c>
      <c r="O20" s="9">
        <v>1</v>
      </c>
      <c r="P20" s="10"/>
      <c r="Q20" s="10"/>
      <c r="R20" s="9">
        <v>1</v>
      </c>
      <c r="S20" s="9">
        <v>28</v>
      </c>
      <c r="T20" s="9">
        <v>13</v>
      </c>
      <c r="U20" s="11">
        <f t="shared" si="5"/>
        <v>21900</v>
      </c>
      <c r="V20" s="64"/>
    </row>
    <row r="21" spans="1:22" s="4" customFormat="1" ht="24.95" customHeight="1" x14ac:dyDescent="0.15">
      <c r="A21" s="10" t="s">
        <v>98</v>
      </c>
      <c r="B21" s="16" t="s">
        <v>99</v>
      </c>
      <c r="C21" s="9">
        <v>1547</v>
      </c>
      <c r="D21" s="9">
        <v>1547</v>
      </c>
      <c r="E21" s="11">
        <f t="shared" si="0"/>
        <v>69</v>
      </c>
      <c r="F21" s="11">
        <f t="shared" si="1"/>
        <v>69</v>
      </c>
      <c r="G21" s="9">
        <v>39</v>
      </c>
      <c r="H21" s="9">
        <v>30</v>
      </c>
      <c r="I21" s="11">
        <f t="shared" si="2"/>
        <v>69</v>
      </c>
      <c r="J21" s="9">
        <v>5</v>
      </c>
      <c r="K21" s="10"/>
      <c r="L21" s="10"/>
      <c r="M21" s="10"/>
      <c r="N21" s="48">
        <v>19</v>
      </c>
      <c r="O21" s="10"/>
      <c r="P21" s="10"/>
      <c r="Q21" s="10"/>
      <c r="R21" s="10"/>
      <c r="S21" s="9">
        <v>30</v>
      </c>
      <c r="T21" s="9">
        <v>15</v>
      </c>
      <c r="U21" s="11">
        <f t="shared" si="5"/>
        <v>19000</v>
      </c>
      <c r="V21" s="64"/>
    </row>
    <row r="22" spans="1:22" s="4" customFormat="1" ht="24.95" customHeight="1" x14ac:dyDescent="0.15">
      <c r="A22" s="17" t="s">
        <v>100</v>
      </c>
      <c r="B22" s="17" t="s">
        <v>101</v>
      </c>
      <c r="C22" s="18">
        <v>163</v>
      </c>
      <c r="D22" s="18">
        <v>163</v>
      </c>
      <c r="E22" s="14">
        <f t="shared" si="0"/>
        <v>17</v>
      </c>
      <c r="F22" s="14">
        <f t="shared" si="1"/>
        <v>17</v>
      </c>
      <c r="G22" s="18">
        <v>1</v>
      </c>
      <c r="H22" s="18">
        <v>16</v>
      </c>
      <c r="I22" s="14">
        <f t="shared" si="2"/>
        <v>17</v>
      </c>
      <c r="J22" s="18">
        <v>2</v>
      </c>
      <c r="K22" s="17"/>
      <c r="L22" s="17"/>
      <c r="M22" s="17"/>
      <c r="N22" s="18">
        <v>8</v>
      </c>
      <c r="O22" s="17"/>
      <c r="P22" s="17"/>
      <c r="Q22" s="17"/>
      <c r="R22" s="17"/>
      <c r="S22" s="18">
        <v>4</v>
      </c>
      <c r="T22" s="18">
        <v>3</v>
      </c>
      <c r="U22" s="14">
        <f t="shared" si="5"/>
        <v>4950</v>
      </c>
      <c r="V22" s="62"/>
    </row>
    <row r="23" spans="1:22" s="4" customFormat="1" ht="24.95" customHeight="1" x14ac:dyDescent="0.15">
      <c r="A23" s="10"/>
      <c r="B23" s="8" t="s">
        <v>102</v>
      </c>
      <c r="C23" s="9">
        <v>1249</v>
      </c>
      <c r="D23" s="9">
        <v>1249</v>
      </c>
      <c r="E23" s="11">
        <f t="shared" si="0"/>
        <v>100</v>
      </c>
      <c r="F23" s="11">
        <f t="shared" si="1"/>
        <v>100</v>
      </c>
      <c r="G23" s="9">
        <v>32</v>
      </c>
      <c r="H23" s="9">
        <v>68</v>
      </c>
      <c r="I23" s="11">
        <f t="shared" si="2"/>
        <v>100</v>
      </c>
      <c r="J23" s="9">
        <v>16</v>
      </c>
      <c r="K23" s="10"/>
      <c r="L23" s="10"/>
      <c r="M23" s="9">
        <v>2</v>
      </c>
      <c r="N23" s="48">
        <v>21</v>
      </c>
      <c r="O23" s="10"/>
      <c r="P23" s="10"/>
      <c r="Q23" s="10"/>
      <c r="R23" s="10"/>
      <c r="S23" s="9">
        <v>14</v>
      </c>
      <c r="T23" s="9">
        <v>47</v>
      </c>
      <c r="U23" s="11">
        <f t="shared" si="5"/>
        <v>30600</v>
      </c>
      <c r="V23" s="64"/>
    </row>
    <row r="24" spans="1:22" s="4" customFormat="1" ht="24.95" customHeight="1" x14ac:dyDescent="0.15">
      <c r="A24" s="19">
        <v>119116</v>
      </c>
      <c r="B24" s="20" t="s">
        <v>103</v>
      </c>
      <c r="C24" s="21">
        <v>1715</v>
      </c>
      <c r="D24" s="21">
        <v>1715</v>
      </c>
      <c r="E24" s="11">
        <f t="shared" si="0"/>
        <v>41</v>
      </c>
      <c r="F24" s="11">
        <f t="shared" si="1"/>
        <v>41</v>
      </c>
      <c r="G24" s="21">
        <v>30</v>
      </c>
      <c r="H24" s="21">
        <v>11</v>
      </c>
      <c r="I24" s="11">
        <f t="shared" si="2"/>
        <v>41</v>
      </c>
      <c r="J24" s="21">
        <v>2</v>
      </c>
      <c r="K24" s="50"/>
      <c r="L24" s="50"/>
      <c r="M24" s="50"/>
      <c r="N24" s="51">
        <v>10</v>
      </c>
      <c r="O24" s="50"/>
      <c r="P24" s="50"/>
      <c r="Q24" s="50"/>
      <c r="R24" s="21">
        <v>1</v>
      </c>
      <c r="S24" s="21">
        <v>11</v>
      </c>
      <c r="T24" s="21">
        <v>17</v>
      </c>
      <c r="U24" s="11">
        <f t="shared" si="5"/>
        <v>10950</v>
      </c>
      <c r="V24" s="64"/>
    </row>
    <row r="25" spans="1:22" s="4" customFormat="1" ht="24.95" customHeight="1" x14ac:dyDescent="0.15">
      <c r="A25" s="10" t="s">
        <v>104</v>
      </c>
      <c r="B25" s="10" t="s">
        <v>105</v>
      </c>
      <c r="C25" s="9">
        <v>41</v>
      </c>
      <c r="D25" s="9">
        <v>41</v>
      </c>
      <c r="E25" s="11">
        <f t="shared" si="0"/>
        <v>22</v>
      </c>
      <c r="F25" s="11">
        <f t="shared" si="1"/>
        <v>22</v>
      </c>
      <c r="G25" s="10"/>
      <c r="H25" s="9">
        <v>22</v>
      </c>
      <c r="I25" s="11">
        <f t="shared" si="2"/>
        <v>22</v>
      </c>
      <c r="J25" s="10"/>
      <c r="K25" s="10"/>
      <c r="L25" s="10"/>
      <c r="M25" s="10"/>
      <c r="N25" s="48">
        <v>1</v>
      </c>
      <c r="O25" s="10"/>
      <c r="P25" s="9">
        <v>1</v>
      </c>
      <c r="Q25" s="10"/>
      <c r="R25" s="10"/>
      <c r="S25" s="9">
        <v>3</v>
      </c>
      <c r="T25" s="9">
        <v>17</v>
      </c>
      <c r="U25" s="11">
        <f t="shared" si="5"/>
        <v>5500</v>
      </c>
      <c r="V25" s="64"/>
    </row>
    <row r="26" spans="1:22" s="4" customFormat="1" ht="24.95" customHeight="1" x14ac:dyDescent="0.15">
      <c r="A26" s="10" t="s">
        <v>106</v>
      </c>
      <c r="B26" s="10" t="s">
        <v>107</v>
      </c>
      <c r="C26" s="9">
        <v>205</v>
      </c>
      <c r="D26" s="9">
        <v>205</v>
      </c>
      <c r="E26" s="11">
        <f t="shared" si="0"/>
        <v>32</v>
      </c>
      <c r="F26" s="11">
        <f t="shared" si="1"/>
        <v>32</v>
      </c>
      <c r="G26" s="9">
        <v>13</v>
      </c>
      <c r="H26" s="9">
        <v>19</v>
      </c>
      <c r="I26" s="11">
        <f t="shared" si="2"/>
        <v>32</v>
      </c>
      <c r="J26" s="9">
        <v>1</v>
      </c>
      <c r="K26" s="10"/>
      <c r="L26" s="10"/>
      <c r="M26" s="10"/>
      <c r="N26" s="48">
        <v>14</v>
      </c>
      <c r="O26" s="10"/>
      <c r="P26" s="9">
        <v>1</v>
      </c>
      <c r="Q26" s="10"/>
      <c r="R26" s="10"/>
      <c r="S26" s="9">
        <v>8</v>
      </c>
      <c r="T26" s="9">
        <v>8</v>
      </c>
      <c r="U26" s="11">
        <f t="shared" si="5"/>
        <v>8350</v>
      </c>
      <c r="V26" s="64"/>
    </row>
    <row r="27" spans="1:22" s="4" customFormat="1" ht="24.95" customHeight="1" x14ac:dyDescent="0.15">
      <c r="A27" s="8" t="s">
        <v>108</v>
      </c>
      <c r="B27" s="8" t="s">
        <v>109</v>
      </c>
      <c r="C27" s="22">
        <v>134</v>
      </c>
      <c r="D27" s="22">
        <v>134</v>
      </c>
      <c r="E27" s="11">
        <f t="shared" si="0"/>
        <v>15</v>
      </c>
      <c r="F27" s="11">
        <f t="shared" si="1"/>
        <v>15</v>
      </c>
      <c r="G27" s="8"/>
      <c r="H27" s="22">
        <v>15</v>
      </c>
      <c r="I27" s="11">
        <f t="shared" si="2"/>
        <v>15</v>
      </c>
      <c r="J27" s="22">
        <v>6</v>
      </c>
      <c r="K27" s="8"/>
      <c r="L27" s="8"/>
      <c r="M27" s="8"/>
      <c r="N27" s="43">
        <v>3</v>
      </c>
      <c r="O27" s="8"/>
      <c r="P27" s="8"/>
      <c r="Q27" s="8"/>
      <c r="R27" s="8"/>
      <c r="S27" s="22">
        <v>2</v>
      </c>
      <c r="T27" s="8">
        <v>4</v>
      </c>
      <c r="U27" s="11">
        <f t="shared" si="5"/>
        <v>5850</v>
      </c>
      <c r="V27" s="64"/>
    </row>
    <row r="28" spans="1:22" s="4" customFormat="1" ht="24.95" customHeight="1" x14ac:dyDescent="0.15">
      <c r="A28" s="17" t="s">
        <v>110</v>
      </c>
      <c r="B28" s="17" t="s">
        <v>111</v>
      </c>
      <c r="C28" s="18">
        <v>976</v>
      </c>
      <c r="D28" s="18">
        <v>976</v>
      </c>
      <c r="E28" s="14">
        <f t="shared" si="0"/>
        <v>53</v>
      </c>
      <c r="F28" s="14">
        <f t="shared" si="1"/>
        <v>53</v>
      </c>
      <c r="G28" s="18">
        <v>41</v>
      </c>
      <c r="H28" s="18">
        <v>12</v>
      </c>
      <c r="I28" s="14">
        <f t="shared" si="2"/>
        <v>53</v>
      </c>
      <c r="J28" s="18">
        <v>8</v>
      </c>
      <c r="K28" s="17"/>
      <c r="L28" s="17"/>
      <c r="M28" s="17"/>
      <c r="N28" s="18">
        <v>16</v>
      </c>
      <c r="O28" s="17"/>
      <c r="P28" s="17"/>
      <c r="Q28" s="17"/>
      <c r="R28" s="17"/>
      <c r="S28" s="18">
        <v>14</v>
      </c>
      <c r="T28" s="18">
        <v>15</v>
      </c>
      <c r="U28" s="14">
        <f t="shared" si="5"/>
        <v>16050</v>
      </c>
      <c r="V28" s="62"/>
    </row>
    <row r="29" spans="1:22" s="4" customFormat="1" ht="24.95" customHeight="1" x14ac:dyDescent="0.15">
      <c r="A29" s="23">
        <v>119009</v>
      </c>
      <c r="B29" s="24" t="s">
        <v>36</v>
      </c>
      <c r="C29" s="25">
        <v>3409</v>
      </c>
      <c r="D29" s="25">
        <v>1485</v>
      </c>
      <c r="E29" s="11">
        <f t="shared" si="0"/>
        <v>49</v>
      </c>
      <c r="F29" s="11">
        <f t="shared" si="1"/>
        <v>49</v>
      </c>
      <c r="G29" s="23">
        <v>36</v>
      </c>
      <c r="H29" s="23">
        <v>13</v>
      </c>
      <c r="I29" s="11">
        <f t="shared" si="2"/>
        <v>49</v>
      </c>
      <c r="J29" s="23">
        <v>5</v>
      </c>
      <c r="K29" s="23"/>
      <c r="L29" s="23"/>
      <c r="M29" s="23"/>
      <c r="N29" s="52">
        <v>25</v>
      </c>
      <c r="O29" s="23"/>
      <c r="P29" s="23"/>
      <c r="Q29" s="23"/>
      <c r="R29" s="23"/>
      <c r="S29" s="23">
        <v>7</v>
      </c>
      <c r="T29" s="65">
        <v>12</v>
      </c>
      <c r="U29" s="63">
        <f t="shared" ref="U29:U32" si="6">(J29+K29)*700+(L29+M29+N29+O29+P29+Q29+R29+S29+T29)*312.5</f>
        <v>17250</v>
      </c>
      <c r="V29" s="66"/>
    </row>
    <row r="30" spans="1:22" s="4" customFormat="1" ht="24.95" customHeight="1" x14ac:dyDescent="0.15">
      <c r="A30" s="24" t="s">
        <v>112</v>
      </c>
      <c r="B30" s="26" t="s">
        <v>37</v>
      </c>
      <c r="C30" s="25">
        <v>1641</v>
      </c>
      <c r="D30" s="25">
        <v>741</v>
      </c>
      <c r="E30" s="11">
        <f t="shared" si="0"/>
        <v>59</v>
      </c>
      <c r="F30" s="11">
        <f t="shared" si="1"/>
        <v>59</v>
      </c>
      <c r="G30" s="23">
        <v>24</v>
      </c>
      <c r="H30" s="23">
        <v>35</v>
      </c>
      <c r="I30" s="11">
        <f t="shared" si="2"/>
        <v>59</v>
      </c>
      <c r="J30" s="23">
        <v>15</v>
      </c>
      <c r="K30" s="23">
        <v>0</v>
      </c>
      <c r="L30" s="23">
        <v>1</v>
      </c>
      <c r="M30" s="23">
        <v>0</v>
      </c>
      <c r="N30" s="52">
        <v>17</v>
      </c>
      <c r="O30" s="23">
        <v>0</v>
      </c>
      <c r="P30" s="23">
        <v>2</v>
      </c>
      <c r="Q30" s="23">
        <v>0</v>
      </c>
      <c r="R30" s="23">
        <v>1</v>
      </c>
      <c r="S30" s="23">
        <v>9</v>
      </c>
      <c r="T30" s="65">
        <v>14</v>
      </c>
      <c r="U30" s="63">
        <f t="shared" si="6"/>
        <v>24250</v>
      </c>
      <c r="V30" s="23"/>
    </row>
    <row r="31" spans="1:22" s="4" customFormat="1" ht="24.95" customHeight="1" x14ac:dyDescent="0.15">
      <c r="A31" s="23">
        <v>119011</v>
      </c>
      <c r="B31" s="24" t="s">
        <v>38</v>
      </c>
      <c r="C31" s="23">
        <v>1550</v>
      </c>
      <c r="D31" s="23">
        <v>13</v>
      </c>
      <c r="E31" s="11">
        <f t="shared" si="0"/>
        <v>10</v>
      </c>
      <c r="F31" s="11">
        <f t="shared" si="1"/>
        <v>10</v>
      </c>
      <c r="G31" s="24">
        <v>1</v>
      </c>
      <c r="H31" s="24">
        <v>9</v>
      </c>
      <c r="I31" s="11">
        <f t="shared" si="2"/>
        <v>10</v>
      </c>
      <c r="J31" s="24">
        <v>1</v>
      </c>
      <c r="K31" s="24">
        <v>0</v>
      </c>
      <c r="L31" s="24">
        <v>0</v>
      </c>
      <c r="M31" s="24">
        <v>0</v>
      </c>
      <c r="N31" s="53">
        <v>0</v>
      </c>
      <c r="O31" s="24">
        <v>0</v>
      </c>
      <c r="P31" s="24">
        <v>0</v>
      </c>
      <c r="Q31" s="24">
        <v>0</v>
      </c>
      <c r="R31" s="24">
        <v>0</v>
      </c>
      <c r="S31" s="23">
        <v>8</v>
      </c>
      <c r="T31" s="65">
        <v>1</v>
      </c>
      <c r="U31" s="63">
        <f t="shared" si="6"/>
        <v>3512.5</v>
      </c>
      <c r="V31" s="66"/>
    </row>
    <row r="32" spans="1:22" s="4" customFormat="1" ht="24.95" customHeight="1" x14ac:dyDescent="0.15">
      <c r="A32" s="23">
        <v>119023</v>
      </c>
      <c r="B32" s="24" t="s">
        <v>39</v>
      </c>
      <c r="C32" s="23">
        <v>2493</v>
      </c>
      <c r="D32" s="23">
        <v>231</v>
      </c>
      <c r="E32" s="11">
        <f t="shared" si="0"/>
        <v>42</v>
      </c>
      <c r="F32" s="11">
        <f t="shared" si="1"/>
        <v>42</v>
      </c>
      <c r="G32" s="23">
        <v>1</v>
      </c>
      <c r="H32" s="23">
        <v>41</v>
      </c>
      <c r="I32" s="11">
        <f t="shared" si="2"/>
        <v>42</v>
      </c>
      <c r="J32" s="23">
        <v>5</v>
      </c>
      <c r="K32" s="24"/>
      <c r="L32" s="24"/>
      <c r="M32" s="24"/>
      <c r="N32" s="52">
        <v>13</v>
      </c>
      <c r="O32" s="24"/>
      <c r="P32" s="24"/>
      <c r="Q32" s="24"/>
      <c r="R32" s="24"/>
      <c r="S32" s="23">
        <v>19</v>
      </c>
      <c r="T32" s="23">
        <v>5</v>
      </c>
      <c r="U32" s="63">
        <f t="shared" si="6"/>
        <v>15062.5</v>
      </c>
      <c r="V32" s="66"/>
    </row>
    <row r="33" spans="1:22" s="4" customFormat="1" ht="24.95" customHeight="1" x14ac:dyDescent="0.15">
      <c r="A33" s="23">
        <v>119048</v>
      </c>
      <c r="B33" s="24" t="s">
        <v>113</v>
      </c>
      <c r="C33" s="23">
        <v>3462</v>
      </c>
      <c r="D33" s="23">
        <v>3462</v>
      </c>
      <c r="E33" s="11">
        <f t="shared" si="0"/>
        <v>45</v>
      </c>
      <c r="F33" s="11">
        <f t="shared" si="1"/>
        <v>45</v>
      </c>
      <c r="G33" s="23">
        <v>36</v>
      </c>
      <c r="H33" s="23">
        <v>9</v>
      </c>
      <c r="I33" s="11">
        <f t="shared" si="2"/>
        <v>45</v>
      </c>
      <c r="J33" s="23">
        <v>7</v>
      </c>
      <c r="K33" s="23">
        <v>0</v>
      </c>
      <c r="L33" s="23">
        <v>0</v>
      </c>
      <c r="M33" s="23">
        <v>0</v>
      </c>
      <c r="N33" s="52">
        <v>21</v>
      </c>
      <c r="O33" s="23">
        <v>0</v>
      </c>
      <c r="P33" s="23">
        <v>0</v>
      </c>
      <c r="Q33" s="23">
        <v>0</v>
      </c>
      <c r="R33" s="23">
        <v>5</v>
      </c>
      <c r="S33" s="23">
        <v>8</v>
      </c>
      <c r="T33" s="23">
        <v>4</v>
      </c>
      <c r="U33" s="11">
        <f t="shared" ref="U33:U46" si="7">(J33+K33)*600+(L33+M33+N33+O33+P33+Q33+R33+S33+T33)*250</f>
        <v>13700</v>
      </c>
      <c r="V33" s="23"/>
    </row>
    <row r="34" spans="1:22" s="1" customFormat="1" ht="24.95" customHeight="1" x14ac:dyDescent="0.15">
      <c r="A34" s="27">
        <v>119049</v>
      </c>
      <c r="B34" s="24" t="s">
        <v>114</v>
      </c>
      <c r="C34" s="23">
        <v>2927</v>
      </c>
      <c r="D34" s="23">
        <v>2927</v>
      </c>
      <c r="E34" s="11">
        <f t="shared" si="0"/>
        <v>67</v>
      </c>
      <c r="F34" s="11">
        <f t="shared" si="1"/>
        <v>67</v>
      </c>
      <c r="G34" s="23">
        <v>37</v>
      </c>
      <c r="H34" s="23">
        <v>30</v>
      </c>
      <c r="I34" s="11">
        <f t="shared" si="2"/>
        <v>67</v>
      </c>
      <c r="J34" s="23">
        <v>12</v>
      </c>
      <c r="K34" s="23"/>
      <c r="L34" s="23"/>
      <c r="M34" s="23"/>
      <c r="N34" s="23">
        <v>24</v>
      </c>
      <c r="O34" s="23"/>
      <c r="P34" s="23"/>
      <c r="Q34" s="23"/>
      <c r="R34" s="23">
        <v>4</v>
      </c>
      <c r="S34" s="23">
        <v>12</v>
      </c>
      <c r="T34" s="23">
        <v>15</v>
      </c>
      <c r="U34" s="11">
        <f t="shared" si="7"/>
        <v>20950</v>
      </c>
      <c r="V34" s="23"/>
    </row>
    <row r="35" spans="1:22" s="1" customFormat="1" ht="24.95" customHeight="1" x14ac:dyDescent="0.15">
      <c r="A35" s="23">
        <v>119050</v>
      </c>
      <c r="B35" s="24" t="s">
        <v>115</v>
      </c>
      <c r="C35" s="23">
        <v>465</v>
      </c>
      <c r="D35" s="23">
        <v>465</v>
      </c>
      <c r="E35" s="11">
        <f t="shared" si="0"/>
        <v>68</v>
      </c>
      <c r="F35" s="11">
        <f t="shared" si="1"/>
        <v>68</v>
      </c>
      <c r="G35" s="24"/>
      <c r="H35" s="23">
        <v>68</v>
      </c>
      <c r="I35" s="11">
        <f t="shared" si="2"/>
        <v>68</v>
      </c>
      <c r="J35" s="23">
        <v>32</v>
      </c>
      <c r="K35" s="23"/>
      <c r="L35" s="24"/>
      <c r="M35" s="24"/>
      <c r="N35" s="23">
        <v>16</v>
      </c>
      <c r="O35" s="24"/>
      <c r="P35" s="24"/>
      <c r="Q35" s="24"/>
      <c r="R35" s="24"/>
      <c r="S35" s="23">
        <v>8</v>
      </c>
      <c r="T35" s="23">
        <v>12</v>
      </c>
      <c r="U35" s="11">
        <f t="shared" si="7"/>
        <v>28200</v>
      </c>
      <c r="V35" s="66"/>
    </row>
    <row r="36" spans="1:22" s="1" customFormat="1" ht="24.95" customHeight="1" x14ac:dyDescent="0.15">
      <c r="A36" s="23">
        <v>119051</v>
      </c>
      <c r="B36" s="24" t="s">
        <v>116</v>
      </c>
      <c r="C36" s="23">
        <v>3812</v>
      </c>
      <c r="D36" s="23">
        <v>3812</v>
      </c>
      <c r="E36" s="11">
        <f t="shared" si="0"/>
        <v>122</v>
      </c>
      <c r="F36" s="11">
        <f t="shared" si="1"/>
        <v>122</v>
      </c>
      <c r="G36" s="23">
        <v>53</v>
      </c>
      <c r="H36" s="23">
        <v>69</v>
      </c>
      <c r="I36" s="11">
        <f t="shared" si="2"/>
        <v>122</v>
      </c>
      <c r="J36" s="23">
        <v>20</v>
      </c>
      <c r="K36" s="24"/>
      <c r="L36" s="23">
        <v>1</v>
      </c>
      <c r="M36" s="24"/>
      <c r="N36" s="23">
        <v>38</v>
      </c>
      <c r="O36" s="24"/>
      <c r="P36" s="23"/>
      <c r="Q36" s="24"/>
      <c r="R36" s="23">
        <v>3</v>
      </c>
      <c r="S36" s="23">
        <v>29</v>
      </c>
      <c r="T36" s="23">
        <v>31</v>
      </c>
      <c r="U36" s="11">
        <f t="shared" si="7"/>
        <v>37500</v>
      </c>
      <c r="V36" s="23"/>
    </row>
    <row r="37" spans="1:22" s="1" customFormat="1" ht="24.95" customHeight="1" x14ac:dyDescent="0.15">
      <c r="A37" s="28" t="s">
        <v>117</v>
      </c>
      <c r="B37" s="24" t="s">
        <v>118</v>
      </c>
      <c r="C37" s="23">
        <v>154</v>
      </c>
      <c r="D37" s="23">
        <v>154</v>
      </c>
      <c r="E37" s="11">
        <f t="shared" si="0"/>
        <v>27</v>
      </c>
      <c r="F37" s="11">
        <f t="shared" si="1"/>
        <v>27</v>
      </c>
      <c r="G37" s="23"/>
      <c r="H37" s="23">
        <v>27</v>
      </c>
      <c r="I37" s="11">
        <f t="shared" si="2"/>
        <v>27</v>
      </c>
      <c r="J37" s="23">
        <v>11</v>
      </c>
      <c r="K37" s="24"/>
      <c r="L37" s="23"/>
      <c r="M37" s="24"/>
      <c r="N37" s="23">
        <v>13</v>
      </c>
      <c r="O37" s="23">
        <v>1</v>
      </c>
      <c r="P37" s="23"/>
      <c r="Q37" s="24"/>
      <c r="R37" s="23"/>
      <c r="S37" s="23">
        <v>1</v>
      </c>
      <c r="T37" s="23">
        <v>1</v>
      </c>
      <c r="U37" s="11">
        <f t="shared" si="7"/>
        <v>10600</v>
      </c>
      <c r="V37" s="66"/>
    </row>
    <row r="38" spans="1:22" s="1" customFormat="1" ht="24.95" customHeight="1" x14ac:dyDescent="0.15">
      <c r="A38" s="23">
        <v>119053</v>
      </c>
      <c r="B38" s="24" t="s">
        <v>119</v>
      </c>
      <c r="C38" s="23">
        <v>1971</v>
      </c>
      <c r="D38" s="23">
        <v>1971</v>
      </c>
      <c r="E38" s="11">
        <f t="shared" si="0"/>
        <v>150</v>
      </c>
      <c r="F38" s="11">
        <f t="shared" si="1"/>
        <v>150</v>
      </c>
      <c r="G38" s="23">
        <v>9</v>
      </c>
      <c r="H38" s="23">
        <v>141</v>
      </c>
      <c r="I38" s="11">
        <f t="shared" si="2"/>
        <v>150</v>
      </c>
      <c r="J38" s="23">
        <v>47</v>
      </c>
      <c r="K38" s="24"/>
      <c r="L38" s="23">
        <v>1</v>
      </c>
      <c r="M38" s="24"/>
      <c r="N38" s="23">
        <v>47</v>
      </c>
      <c r="O38" s="24"/>
      <c r="P38" s="24"/>
      <c r="Q38" s="24"/>
      <c r="R38" s="23">
        <v>1</v>
      </c>
      <c r="S38" s="23">
        <v>27</v>
      </c>
      <c r="T38" s="23">
        <v>27</v>
      </c>
      <c r="U38" s="11">
        <f t="shared" si="7"/>
        <v>53950</v>
      </c>
      <c r="V38" s="23"/>
    </row>
    <row r="39" spans="1:22" s="1" customFormat="1" ht="24.95" customHeight="1" x14ac:dyDescent="0.15">
      <c r="A39" s="23">
        <v>119054</v>
      </c>
      <c r="B39" s="24" t="s">
        <v>120</v>
      </c>
      <c r="C39" s="23">
        <v>1461</v>
      </c>
      <c r="D39" s="23">
        <v>1461</v>
      </c>
      <c r="E39" s="11">
        <f t="shared" si="0"/>
        <v>107</v>
      </c>
      <c r="F39" s="11">
        <f t="shared" si="1"/>
        <v>107</v>
      </c>
      <c r="G39" s="23">
        <v>1</v>
      </c>
      <c r="H39" s="23">
        <v>106</v>
      </c>
      <c r="I39" s="11">
        <f t="shared" si="2"/>
        <v>107</v>
      </c>
      <c r="J39" s="23">
        <v>44</v>
      </c>
      <c r="K39" s="24"/>
      <c r="L39" s="23">
        <v>2</v>
      </c>
      <c r="M39" s="24"/>
      <c r="N39" s="23">
        <v>33</v>
      </c>
      <c r="O39" s="24"/>
      <c r="P39" s="23">
        <v>1</v>
      </c>
      <c r="Q39" s="24"/>
      <c r="R39" s="23"/>
      <c r="S39" s="23">
        <v>17</v>
      </c>
      <c r="T39" s="23">
        <v>10</v>
      </c>
      <c r="U39" s="11">
        <f t="shared" si="7"/>
        <v>42150</v>
      </c>
      <c r="V39" s="23"/>
    </row>
    <row r="40" spans="1:22" s="1" customFormat="1" ht="24.95" customHeight="1" x14ac:dyDescent="0.15">
      <c r="A40" s="28">
        <v>119094</v>
      </c>
      <c r="B40" s="29" t="s">
        <v>121</v>
      </c>
      <c r="C40" s="23">
        <v>670</v>
      </c>
      <c r="D40" s="23">
        <v>670</v>
      </c>
      <c r="E40" s="11">
        <f t="shared" si="0"/>
        <v>91</v>
      </c>
      <c r="F40" s="11">
        <f t="shared" si="1"/>
        <v>91</v>
      </c>
      <c r="G40" s="23">
        <v>18</v>
      </c>
      <c r="H40" s="23">
        <v>73</v>
      </c>
      <c r="I40" s="11">
        <f t="shared" si="2"/>
        <v>91</v>
      </c>
      <c r="J40" s="23">
        <v>37</v>
      </c>
      <c r="K40" s="24"/>
      <c r="L40" s="23">
        <v>1</v>
      </c>
      <c r="M40" s="24"/>
      <c r="N40" s="23">
        <v>33</v>
      </c>
      <c r="O40" s="23">
        <v>1</v>
      </c>
      <c r="P40" s="23"/>
      <c r="Q40" s="24"/>
      <c r="R40" s="23"/>
      <c r="S40" s="23">
        <v>11</v>
      </c>
      <c r="T40" s="23">
        <v>8</v>
      </c>
      <c r="U40" s="11">
        <f t="shared" si="7"/>
        <v>35700</v>
      </c>
      <c r="V40" s="23"/>
    </row>
    <row r="41" spans="1:22" s="1" customFormat="1" ht="24.95" customHeight="1" x14ac:dyDescent="0.15">
      <c r="A41" s="28" t="s">
        <v>42</v>
      </c>
      <c r="B41" s="29" t="s">
        <v>43</v>
      </c>
      <c r="C41" s="23">
        <v>197</v>
      </c>
      <c r="D41" s="23">
        <v>73</v>
      </c>
      <c r="E41" s="11">
        <f t="shared" si="0"/>
        <v>20</v>
      </c>
      <c r="F41" s="11">
        <f t="shared" si="1"/>
        <v>20</v>
      </c>
      <c r="G41" s="23">
        <v>11</v>
      </c>
      <c r="H41" s="23">
        <v>9</v>
      </c>
      <c r="I41" s="11">
        <f t="shared" si="2"/>
        <v>20</v>
      </c>
      <c r="J41" s="23">
        <v>3</v>
      </c>
      <c r="K41" s="24"/>
      <c r="L41" s="23">
        <v>1</v>
      </c>
      <c r="M41" s="24"/>
      <c r="N41" s="23">
        <v>5</v>
      </c>
      <c r="O41" s="24"/>
      <c r="P41" s="23"/>
      <c r="Q41" s="24"/>
      <c r="R41" s="23"/>
      <c r="S41" s="23">
        <v>6</v>
      </c>
      <c r="T41" s="23">
        <v>5</v>
      </c>
      <c r="U41" s="11">
        <f t="shared" si="7"/>
        <v>6050</v>
      </c>
      <c r="V41" s="23"/>
    </row>
    <row r="42" spans="1:22" s="1" customFormat="1" ht="24.95" customHeight="1" x14ac:dyDescent="0.15">
      <c r="A42" s="23">
        <v>119114</v>
      </c>
      <c r="B42" s="24" t="s">
        <v>122</v>
      </c>
      <c r="C42" s="23">
        <v>3602</v>
      </c>
      <c r="D42" s="23">
        <v>3602</v>
      </c>
      <c r="E42" s="11">
        <f t="shared" si="0"/>
        <v>48</v>
      </c>
      <c r="F42" s="11">
        <f t="shared" si="1"/>
        <v>48</v>
      </c>
      <c r="G42" s="23">
        <v>17</v>
      </c>
      <c r="H42" s="23">
        <v>31</v>
      </c>
      <c r="I42" s="11">
        <f t="shared" si="2"/>
        <v>48</v>
      </c>
      <c r="J42" s="23">
        <v>18</v>
      </c>
      <c r="K42" s="24"/>
      <c r="L42" s="23">
        <v>1</v>
      </c>
      <c r="M42" s="24"/>
      <c r="N42" s="23">
        <v>9</v>
      </c>
      <c r="O42" s="24"/>
      <c r="P42" s="24"/>
      <c r="Q42" s="24"/>
      <c r="R42" s="23">
        <v>2</v>
      </c>
      <c r="S42" s="23">
        <v>9</v>
      </c>
      <c r="T42" s="23">
        <v>9</v>
      </c>
      <c r="U42" s="11">
        <f t="shared" si="7"/>
        <v>18300</v>
      </c>
      <c r="V42" s="23"/>
    </row>
    <row r="43" spans="1:22" s="1" customFormat="1" ht="24.95" customHeight="1" x14ac:dyDescent="0.15">
      <c r="A43" s="23">
        <v>119123</v>
      </c>
      <c r="B43" s="24" t="s">
        <v>123</v>
      </c>
      <c r="C43" s="23">
        <v>1453</v>
      </c>
      <c r="D43" s="23">
        <v>1453</v>
      </c>
      <c r="E43" s="11">
        <f t="shared" si="0"/>
        <v>33</v>
      </c>
      <c r="F43" s="11">
        <f t="shared" si="1"/>
        <v>33</v>
      </c>
      <c r="G43" s="23">
        <v>5</v>
      </c>
      <c r="H43" s="23">
        <v>28</v>
      </c>
      <c r="I43" s="11">
        <f t="shared" si="2"/>
        <v>33</v>
      </c>
      <c r="J43" s="23">
        <v>11</v>
      </c>
      <c r="K43" s="23">
        <v>0</v>
      </c>
      <c r="L43" s="23">
        <v>0</v>
      </c>
      <c r="M43" s="23">
        <v>0</v>
      </c>
      <c r="N43" s="23">
        <v>7</v>
      </c>
      <c r="O43" s="23">
        <v>1</v>
      </c>
      <c r="P43" s="23">
        <v>0</v>
      </c>
      <c r="Q43" s="23">
        <v>0</v>
      </c>
      <c r="R43" s="23">
        <v>0</v>
      </c>
      <c r="S43" s="23">
        <v>12</v>
      </c>
      <c r="T43" s="23">
        <v>2</v>
      </c>
      <c r="U43" s="11">
        <f t="shared" si="7"/>
        <v>12100</v>
      </c>
      <c r="V43" s="23"/>
    </row>
    <row r="44" spans="1:22" s="1" customFormat="1" ht="24.95" customHeight="1" x14ac:dyDescent="0.15">
      <c r="A44" s="28"/>
      <c r="B44" s="24" t="s">
        <v>124</v>
      </c>
      <c r="C44" s="23">
        <v>871</v>
      </c>
      <c r="D44" s="23">
        <v>443</v>
      </c>
      <c r="E44" s="11">
        <f t="shared" si="0"/>
        <v>12</v>
      </c>
      <c r="F44" s="11">
        <f t="shared" si="1"/>
        <v>12</v>
      </c>
      <c r="G44" s="23">
        <v>8</v>
      </c>
      <c r="H44" s="23">
        <v>4</v>
      </c>
      <c r="I44" s="11">
        <f t="shared" si="2"/>
        <v>12</v>
      </c>
      <c r="J44" s="23">
        <v>1</v>
      </c>
      <c r="K44" s="23"/>
      <c r="L44" s="23"/>
      <c r="M44" s="23"/>
      <c r="N44" s="23">
        <v>5</v>
      </c>
      <c r="O44" s="23"/>
      <c r="P44" s="23"/>
      <c r="Q44" s="23"/>
      <c r="R44" s="23"/>
      <c r="S44" s="23">
        <v>5</v>
      </c>
      <c r="T44" s="23">
        <v>1</v>
      </c>
      <c r="U44" s="11">
        <f t="shared" si="7"/>
        <v>3350</v>
      </c>
      <c r="V44" s="23"/>
    </row>
    <row r="45" spans="1:22" s="1" customFormat="1" ht="24.95" customHeight="1" x14ac:dyDescent="0.15">
      <c r="A45" s="27">
        <v>119118</v>
      </c>
      <c r="B45" s="30" t="s">
        <v>46</v>
      </c>
      <c r="C45" s="23">
        <v>5135</v>
      </c>
      <c r="D45" s="23">
        <v>3436</v>
      </c>
      <c r="E45" s="11">
        <f t="shared" si="0"/>
        <v>50</v>
      </c>
      <c r="F45" s="11">
        <f t="shared" si="1"/>
        <v>50</v>
      </c>
      <c r="G45" s="23">
        <v>21</v>
      </c>
      <c r="H45" s="23">
        <v>29</v>
      </c>
      <c r="I45" s="11">
        <f t="shared" si="2"/>
        <v>50</v>
      </c>
      <c r="J45" s="23">
        <v>16</v>
      </c>
      <c r="K45" s="23">
        <v>0</v>
      </c>
      <c r="L45" s="23">
        <v>0</v>
      </c>
      <c r="M45" s="23">
        <v>0</v>
      </c>
      <c r="N45" s="23">
        <v>22</v>
      </c>
      <c r="O45" s="23">
        <v>0</v>
      </c>
      <c r="P45" s="23">
        <v>0</v>
      </c>
      <c r="Q45" s="23">
        <v>0</v>
      </c>
      <c r="R45" s="23">
        <v>2</v>
      </c>
      <c r="S45" s="23">
        <v>4</v>
      </c>
      <c r="T45" s="23">
        <v>6</v>
      </c>
      <c r="U45" s="11">
        <f t="shared" si="7"/>
        <v>18100</v>
      </c>
      <c r="V45" s="66"/>
    </row>
    <row r="46" spans="1:22" s="4" customFormat="1" ht="24.95" customHeight="1" x14ac:dyDescent="0.15">
      <c r="A46" s="28">
        <v>119118</v>
      </c>
      <c r="B46" s="31" t="s">
        <v>125</v>
      </c>
      <c r="C46" s="23">
        <v>2213</v>
      </c>
      <c r="D46" s="23">
        <v>984</v>
      </c>
      <c r="E46" s="11">
        <f t="shared" si="0"/>
        <v>3</v>
      </c>
      <c r="F46" s="11">
        <f t="shared" si="1"/>
        <v>3</v>
      </c>
      <c r="G46" s="23">
        <v>2</v>
      </c>
      <c r="H46" s="23">
        <v>1</v>
      </c>
      <c r="I46" s="11">
        <f t="shared" si="2"/>
        <v>3</v>
      </c>
      <c r="J46" s="23"/>
      <c r="K46" s="23"/>
      <c r="L46" s="23"/>
      <c r="M46" s="23"/>
      <c r="N46" s="52"/>
      <c r="O46" s="23"/>
      <c r="P46" s="23"/>
      <c r="Q46" s="23"/>
      <c r="R46" s="23">
        <v>2</v>
      </c>
      <c r="S46" s="23">
        <v>1</v>
      </c>
      <c r="T46" s="23"/>
      <c r="U46" s="11">
        <f t="shared" si="7"/>
        <v>750</v>
      </c>
      <c r="V46" s="23"/>
    </row>
    <row r="47" spans="1:22" s="4" customFormat="1" ht="24.95" customHeight="1" x14ac:dyDescent="0.15">
      <c r="A47" s="24" t="s">
        <v>40</v>
      </c>
      <c r="B47" s="24" t="s">
        <v>41</v>
      </c>
      <c r="C47" s="23">
        <v>2621</v>
      </c>
      <c r="D47" s="23">
        <v>1066</v>
      </c>
      <c r="E47" s="11">
        <f t="shared" si="0"/>
        <v>5</v>
      </c>
      <c r="F47" s="11">
        <f t="shared" si="1"/>
        <v>5</v>
      </c>
      <c r="G47" s="24"/>
      <c r="H47" s="23">
        <v>5</v>
      </c>
      <c r="I47" s="11">
        <f t="shared" si="2"/>
        <v>5</v>
      </c>
      <c r="J47" s="23">
        <v>2</v>
      </c>
      <c r="K47" s="24"/>
      <c r="L47" s="24"/>
      <c r="M47" s="24"/>
      <c r="N47" s="52">
        <v>1</v>
      </c>
      <c r="O47" s="24"/>
      <c r="P47" s="24"/>
      <c r="Q47" s="24"/>
      <c r="R47" s="24"/>
      <c r="S47" s="23">
        <v>1</v>
      </c>
      <c r="T47" s="23">
        <v>1</v>
      </c>
      <c r="U47" s="63">
        <f>(J47+K47)*700+(L47+M47+N47+O47+P47+Q47+R47+S47+T47)*312.5</f>
        <v>2337.5</v>
      </c>
      <c r="V47" s="23"/>
    </row>
    <row r="48" spans="1:22" s="4" customFormat="1" ht="24.95" customHeight="1" x14ac:dyDescent="0.15">
      <c r="A48" s="10" t="s">
        <v>51</v>
      </c>
      <c r="B48" s="8" t="s">
        <v>126</v>
      </c>
      <c r="C48" s="9">
        <v>501</v>
      </c>
      <c r="D48" s="9">
        <v>501</v>
      </c>
      <c r="E48" s="11">
        <f t="shared" si="0"/>
        <v>57</v>
      </c>
      <c r="F48" s="11">
        <f t="shared" si="1"/>
        <v>57</v>
      </c>
      <c r="G48" s="9">
        <v>12</v>
      </c>
      <c r="H48" s="9">
        <v>45</v>
      </c>
      <c r="I48" s="11">
        <f t="shared" si="2"/>
        <v>57</v>
      </c>
      <c r="J48" s="54">
        <v>15</v>
      </c>
      <c r="K48" s="54">
        <v>0</v>
      </c>
      <c r="L48" s="54">
        <v>0</v>
      </c>
      <c r="M48" s="54">
        <v>0</v>
      </c>
      <c r="N48" s="55">
        <v>24</v>
      </c>
      <c r="O48" s="54">
        <v>0</v>
      </c>
      <c r="P48" s="54">
        <v>0</v>
      </c>
      <c r="Q48" s="54">
        <v>0</v>
      </c>
      <c r="R48" s="54">
        <v>0</v>
      </c>
      <c r="S48" s="54">
        <v>6</v>
      </c>
      <c r="T48" s="54">
        <v>12</v>
      </c>
      <c r="U48" s="11">
        <f t="shared" ref="U48:U58" si="8">(J48+K48)*600+(L48+M48+N48+O48+P48+Q48+R48+S48+T48)*250</f>
        <v>19500</v>
      </c>
      <c r="V48" s="64"/>
    </row>
    <row r="49" spans="1:22" s="4" customFormat="1" ht="24.95" customHeight="1" x14ac:dyDescent="0.15">
      <c r="A49" s="10" t="s">
        <v>127</v>
      </c>
      <c r="B49" s="10" t="s">
        <v>128</v>
      </c>
      <c r="C49" s="32">
        <v>2253</v>
      </c>
      <c r="D49" s="32">
        <v>2253</v>
      </c>
      <c r="E49" s="11">
        <f t="shared" si="0"/>
        <v>97</v>
      </c>
      <c r="F49" s="11">
        <f t="shared" si="1"/>
        <v>97</v>
      </c>
      <c r="G49" s="32">
        <v>22</v>
      </c>
      <c r="H49" s="32">
        <v>75</v>
      </c>
      <c r="I49" s="11">
        <f t="shared" si="2"/>
        <v>97</v>
      </c>
      <c r="J49" s="32">
        <v>12</v>
      </c>
      <c r="K49" s="16"/>
      <c r="L49" s="16"/>
      <c r="M49" s="16"/>
      <c r="N49" s="55">
        <v>42</v>
      </c>
      <c r="O49" s="16"/>
      <c r="P49" s="32">
        <v>2</v>
      </c>
      <c r="Q49" s="16"/>
      <c r="R49" s="16"/>
      <c r="S49" s="32">
        <v>21</v>
      </c>
      <c r="T49" s="32">
        <v>20</v>
      </c>
      <c r="U49" s="11">
        <f t="shared" si="8"/>
        <v>28450</v>
      </c>
      <c r="V49" s="64"/>
    </row>
    <row r="50" spans="1:22" s="4" customFormat="1" ht="24.95" customHeight="1" x14ac:dyDescent="0.15">
      <c r="A50" s="10" t="s">
        <v>129</v>
      </c>
      <c r="B50" s="31" t="s">
        <v>130</v>
      </c>
      <c r="C50" s="32">
        <v>1118</v>
      </c>
      <c r="D50" s="32">
        <v>1118</v>
      </c>
      <c r="E50" s="11">
        <f t="shared" si="0"/>
        <v>83</v>
      </c>
      <c r="F50" s="11">
        <f t="shared" si="1"/>
        <v>83</v>
      </c>
      <c r="G50" s="32">
        <v>4</v>
      </c>
      <c r="H50" s="32">
        <v>79</v>
      </c>
      <c r="I50" s="11">
        <f t="shared" si="2"/>
        <v>83</v>
      </c>
      <c r="J50" s="32">
        <v>20</v>
      </c>
      <c r="K50" s="32">
        <v>1</v>
      </c>
      <c r="L50" s="16"/>
      <c r="M50" s="16"/>
      <c r="N50" s="55">
        <v>33</v>
      </c>
      <c r="O50" s="16"/>
      <c r="P50" s="16"/>
      <c r="Q50" s="16"/>
      <c r="R50" s="16"/>
      <c r="S50" s="32">
        <v>4</v>
      </c>
      <c r="T50" s="32">
        <v>25</v>
      </c>
      <c r="U50" s="11">
        <f t="shared" si="8"/>
        <v>28100</v>
      </c>
      <c r="V50" s="64"/>
    </row>
    <row r="51" spans="1:22" s="4" customFormat="1" ht="24.95" customHeight="1" x14ac:dyDescent="0.15">
      <c r="A51" s="10" t="s">
        <v>131</v>
      </c>
      <c r="B51" s="10" t="s">
        <v>132</v>
      </c>
      <c r="C51" s="9">
        <v>1625</v>
      </c>
      <c r="D51" s="9">
        <v>1625</v>
      </c>
      <c r="E51" s="11">
        <f t="shared" si="0"/>
        <v>54</v>
      </c>
      <c r="F51" s="11">
        <f t="shared" si="1"/>
        <v>54</v>
      </c>
      <c r="G51" s="32">
        <v>33</v>
      </c>
      <c r="H51" s="32">
        <v>21</v>
      </c>
      <c r="I51" s="11">
        <f t="shared" si="2"/>
        <v>54</v>
      </c>
      <c r="J51" s="32">
        <v>3</v>
      </c>
      <c r="K51" s="32">
        <v>0</v>
      </c>
      <c r="L51" s="32">
        <v>0</v>
      </c>
      <c r="M51" s="32">
        <v>0</v>
      </c>
      <c r="N51" s="55">
        <v>36</v>
      </c>
      <c r="O51" s="16"/>
      <c r="P51" s="32">
        <v>1</v>
      </c>
      <c r="Q51" s="32">
        <v>0</v>
      </c>
      <c r="R51" s="32">
        <v>0</v>
      </c>
      <c r="S51" s="32">
        <v>6</v>
      </c>
      <c r="T51" s="32">
        <v>8</v>
      </c>
      <c r="U51" s="11">
        <f t="shared" si="8"/>
        <v>14550</v>
      </c>
      <c r="V51" s="64"/>
    </row>
    <row r="52" spans="1:22" s="4" customFormat="1" ht="24.95" customHeight="1" x14ac:dyDescent="0.15">
      <c r="A52" s="15">
        <v>119088</v>
      </c>
      <c r="B52" s="8" t="s">
        <v>133</v>
      </c>
      <c r="C52" s="32">
        <v>871</v>
      </c>
      <c r="D52" s="32">
        <v>871</v>
      </c>
      <c r="E52" s="11">
        <f t="shared" si="0"/>
        <v>114</v>
      </c>
      <c r="F52" s="11">
        <f t="shared" si="1"/>
        <v>114</v>
      </c>
      <c r="G52" s="32">
        <v>6</v>
      </c>
      <c r="H52" s="32">
        <v>108</v>
      </c>
      <c r="I52" s="11">
        <f t="shared" si="2"/>
        <v>114</v>
      </c>
      <c r="J52" s="32">
        <v>28</v>
      </c>
      <c r="K52" s="16"/>
      <c r="L52" s="16"/>
      <c r="M52" s="16"/>
      <c r="N52" s="55">
        <v>58</v>
      </c>
      <c r="O52" s="16"/>
      <c r="P52" s="16"/>
      <c r="Q52" s="16"/>
      <c r="R52" s="16"/>
      <c r="S52" s="32">
        <v>19</v>
      </c>
      <c r="T52" s="32">
        <v>9</v>
      </c>
      <c r="U52" s="11">
        <f t="shared" si="8"/>
        <v>38300</v>
      </c>
      <c r="V52" s="64"/>
    </row>
    <row r="53" spans="1:22" s="4" customFormat="1" ht="24.95" customHeight="1" x14ac:dyDescent="0.15">
      <c r="A53" s="10" t="s">
        <v>134</v>
      </c>
      <c r="B53" s="8" t="s">
        <v>135</v>
      </c>
      <c r="C53" s="9">
        <v>435</v>
      </c>
      <c r="D53" s="9">
        <v>435</v>
      </c>
      <c r="E53" s="11">
        <f t="shared" si="0"/>
        <v>29</v>
      </c>
      <c r="F53" s="11">
        <f t="shared" si="1"/>
        <v>29</v>
      </c>
      <c r="G53" s="9">
        <v>1</v>
      </c>
      <c r="H53" s="9">
        <v>28</v>
      </c>
      <c r="I53" s="11">
        <f t="shared" si="2"/>
        <v>29</v>
      </c>
      <c r="J53" s="9">
        <v>8</v>
      </c>
      <c r="K53" s="9">
        <v>0</v>
      </c>
      <c r="L53" s="9">
        <v>0</v>
      </c>
      <c r="M53" s="9">
        <v>0</v>
      </c>
      <c r="N53" s="55">
        <v>18</v>
      </c>
      <c r="O53" s="9">
        <v>0</v>
      </c>
      <c r="P53" s="9">
        <v>1</v>
      </c>
      <c r="Q53" s="9">
        <v>0</v>
      </c>
      <c r="R53" s="9">
        <v>0</v>
      </c>
      <c r="S53" s="9">
        <v>0</v>
      </c>
      <c r="T53" s="9">
        <v>2</v>
      </c>
      <c r="U53" s="11">
        <f t="shared" si="8"/>
        <v>10050</v>
      </c>
      <c r="V53" s="64"/>
    </row>
    <row r="54" spans="1:22" s="4" customFormat="1" ht="24.95" customHeight="1" x14ac:dyDescent="0.15">
      <c r="A54" s="10" t="s">
        <v>136</v>
      </c>
      <c r="B54" s="10" t="s">
        <v>137</v>
      </c>
      <c r="C54" s="33">
        <v>1254</v>
      </c>
      <c r="D54" s="33">
        <v>1254</v>
      </c>
      <c r="E54" s="11">
        <f t="shared" si="0"/>
        <v>88</v>
      </c>
      <c r="F54" s="11">
        <f t="shared" si="1"/>
        <v>88</v>
      </c>
      <c r="G54" s="33">
        <v>13</v>
      </c>
      <c r="H54" s="33">
        <v>75</v>
      </c>
      <c r="I54" s="11">
        <f t="shared" si="2"/>
        <v>88</v>
      </c>
      <c r="J54" s="33">
        <v>14</v>
      </c>
      <c r="K54" s="56"/>
      <c r="L54" s="56"/>
      <c r="M54" s="56"/>
      <c r="N54" s="55">
        <v>23</v>
      </c>
      <c r="O54" s="56"/>
      <c r="P54" s="56"/>
      <c r="Q54" s="56"/>
      <c r="R54" s="56"/>
      <c r="S54" s="33">
        <v>25</v>
      </c>
      <c r="T54" s="33">
        <v>26</v>
      </c>
      <c r="U54" s="11">
        <f t="shared" si="8"/>
        <v>26900</v>
      </c>
      <c r="V54" s="64"/>
    </row>
    <row r="55" spans="1:22" s="4" customFormat="1" ht="24.95" customHeight="1" x14ac:dyDescent="0.15">
      <c r="A55" s="12" t="s">
        <v>138</v>
      </c>
      <c r="B55" s="17" t="s">
        <v>139</v>
      </c>
      <c r="C55" s="34">
        <v>1729</v>
      </c>
      <c r="D55" s="34">
        <v>1729</v>
      </c>
      <c r="E55" s="14">
        <f t="shared" si="0"/>
        <v>87</v>
      </c>
      <c r="F55" s="14">
        <f t="shared" si="1"/>
        <v>87</v>
      </c>
      <c r="G55" s="34">
        <v>10</v>
      </c>
      <c r="H55" s="34">
        <v>77</v>
      </c>
      <c r="I55" s="14">
        <f t="shared" si="2"/>
        <v>87</v>
      </c>
      <c r="J55" s="34">
        <v>19</v>
      </c>
      <c r="K55" s="57"/>
      <c r="L55" s="34">
        <v>2</v>
      </c>
      <c r="M55" s="57"/>
      <c r="N55" s="55">
        <v>30</v>
      </c>
      <c r="O55" s="57"/>
      <c r="P55" s="57"/>
      <c r="Q55" s="57"/>
      <c r="R55" s="34">
        <v>1</v>
      </c>
      <c r="S55" s="34">
        <v>17</v>
      </c>
      <c r="T55" s="34">
        <v>18</v>
      </c>
      <c r="U55" s="14">
        <f t="shared" si="8"/>
        <v>28400</v>
      </c>
      <c r="V55" s="62"/>
    </row>
    <row r="56" spans="1:22" s="4" customFormat="1" ht="24.95" customHeight="1" x14ac:dyDescent="0.15">
      <c r="A56" s="10" t="s">
        <v>140</v>
      </c>
      <c r="B56" s="8" t="s">
        <v>141</v>
      </c>
      <c r="C56" s="9">
        <v>249</v>
      </c>
      <c r="D56" s="9">
        <v>249</v>
      </c>
      <c r="E56" s="11">
        <f t="shared" si="0"/>
        <v>43</v>
      </c>
      <c r="F56" s="11">
        <f t="shared" si="1"/>
        <v>43</v>
      </c>
      <c r="G56" s="10"/>
      <c r="H56" s="9">
        <v>43</v>
      </c>
      <c r="I56" s="11">
        <f t="shared" si="2"/>
        <v>43</v>
      </c>
      <c r="J56" s="9">
        <v>9</v>
      </c>
      <c r="K56" s="10"/>
      <c r="L56" s="9">
        <v>1</v>
      </c>
      <c r="M56" s="10"/>
      <c r="N56" s="55">
        <v>11</v>
      </c>
      <c r="O56" s="10"/>
      <c r="P56" s="10"/>
      <c r="Q56" s="10"/>
      <c r="R56" s="10"/>
      <c r="S56" s="9">
        <v>3</v>
      </c>
      <c r="T56" s="9">
        <v>19</v>
      </c>
      <c r="U56" s="11">
        <f t="shared" si="8"/>
        <v>13900</v>
      </c>
      <c r="V56" s="64"/>
    </row>
    <row r="57" spans="1:22" s="4" customFormat="1" ht="24.95" customHeight="1" x14ac:dyDescent="0.15">
      <c r="A57" s="35">
        <v>119107</v>
      </c>
      <c r="B57" s="10" t="s">
        <v>142</v>
      </c>
      <c r="C57" s="32">
        <v>428</v>
      </c>
      <c r="D57" s="32">
        <v>428</v>
      </c>
      <c r="E57" s="11">
        <f t="shared" si="0"/>
        <v>53</v>
      </c>
      <c r="F57" s="11">
        <f t="shared" si="1"/>
        <v>53</v>
      </c>
      <c r="G57" s="32">
        <v>2</v>
      </c>
      <c r="H57" s="32">
        <v>51</v>
      </c>
      <c r="I57" s="11">
        <f t="shared" si="2"/>
        <v>53</v>
      </c>
      <c r="J57" s="32">
        <v>13</v>
      </c>
      <c r="K57" s="16"/>
      <c r="L57" s="16"/>
      <c r="M57" s="16"/>
      <c r="N57" s="55">
        <v>20</v>
      </c>
      <c r="O57" s="16"/>
      <c r="P57" s="16"/>
      <c r="Q57" s="16"/>
      <c r="R57" s="16"/>
      <c r="S57" s="32">
        <v>13</v>
      </c>
      <c r="T57" s="32">
        <v>7</v>
      </c>
      <c r="U57" s="11">
        <f t="shared" si="8"/>
        <v>17800</v>
      </c>
      <c r="V57" s="64"/>
    </row>
    <row r="58" spans="1:22" s="4" customFormat="1" ht="24.95" customHeight="1" x14ac:dyDescent="0.15">
      <c r="A58" s="10" t="s">
        <v>143</v>
      </c>
      <c r="B58" s="10" t="s">
        <v>144</v>
      </c>
      <c r="C58" s="9">
        <v>387</v>
      </c>
      <c r="D58" s="9">
        <v>387</v>
      </c>
      <c r="E58" s="11">
        <f t="shared" si="0"/>
        <v>59</v>
      </c>
      <c r="F58" s="11">
        <f t="shared" si="1"/>
        <v>59</v>
      </c>
      <c r="G58" s="10"/>
      <c r="H58" s="9">
        <v>59</v>
      </c>
      <c r="I58" s="11">
        <f t="shared" si="2"/>
        <v>59</v>
      </c>
      <c r="J58" s="9">
        <v>14</v>
      </c>
      <c r="K58" s="10"/>
      <c r="L58" s="10"/>
      <c r="M58" s="10"/>
      <c r="N58" s="55">
        <v>20</v>
      </c>
      <c r="O58" s="10"/>
      <c r="P58" s="10"/>
      <c r="Q58" s="10"/>
      <c r="R58" s="10"/>
      <c r="S58" s="9">
        <v>9</v>
      </c>
      <c r="T58" s="9">
        <v>16</v>
      </c>
      <c r="U58" s="11">
        <f t="shared" si="8"/>
        <v>19650</v>
      </c>
      <c r="V58" s="64"/>
    </row>
    <row r="59" spans="1:22" s="4" customFormat="1" ht="24.95" customHeight="1" x14ac:dyDescent="0.15">
      <c r="A59" s="36">
        <v>119026</v>
      </c>
      <c r="B59" s="37" t="s">
        <v>54</v>
      </c>
      <c r="C59" s="38">
        <v>565</v>
      </c>
      <c r="D59" s="38">
        <v>19</v>
      </c>
      <c r="E59" s="11">
        <f t="shared" si="0"/>
        <v>6</v>
      </c>
      <c r="F59" s="11">
        <f t="shared" si="1"/>
        <v>6</v>
      </c>
      <c r="G59" s="39">
        <v>4</v>
      </c>
      <c r="H59" s="39">
        <v>2</v>
      </c>
      <c r="I59" s="11">
        <f t="shared" si="2"/>
        <v>6</v>
      </c>
      <c r="J59" s="58">
        <v>1</v>
      </c>
      <c r="K59" s="58"/>
      <c r="L59" s="58"/>
      <c r="M59" s="58"/>
      <c r="N59" s="55">
        <v>1</v>
      </c>
      <c r="O59" s="58"/>
      <c r="P59" s="58"/>
      <c r="Q59" s="58"/>
      <c r="R59" s="58"/>
      <c r="S59" s="67">
        <v>2</v>
      </c>
      <c r="T59" s="58">
        <v>2</v>
      </c>
      <c r="U59" s="63">
        <f t="shared" ref="U59:U61" si="9">(J59+K59)*700+(L59+M59+N59+O59+P59+Q59+R59+S59+T59)*312.5</f>
        <v>2262.5</v>
      </c>
      <c r="V59" s="64"/>
    </row>
    <row r="60" spans="1:22" s="4" customFormat="1" ht="24.95" customHeight="1" x14ac:dyDescent="0.15">
      <c r="A60" s="40">
        <v>119015</v>
      </c>
      <c r="B60" s="10" t="s">
        <v>56</v>
      </c>
      <c r="C60" s="9">
        <v>1357</v>
      </c>
      <c r="D60" s="9">
        <v>366</v>
      </c>
      <c r="E60" s="11">
        <f t="shared" si="0"/>
        <v>44</v>
      </c>
      <c r="F60" s="11">
        <f t="shared" si="1"/>
        <v>44</v>
      </c>
      <c r="G60" s="9">
        <v>8</v>
      </c>
      <c r="H60" s="9">
        <v>36</v>
      </c>
      <c r="I60" s="11">
        <f t="shared" si="2"/>
        <v>44</v>
      </c>
      <c r="J60" s="9">
        <v>11</v>
      </c>
      <c r="K60" s="10"/>
      <c r="L60" s="10"/>
      <c r="M60" s="10"/>
      <c r="N60" s="55">
        <v>17</v>
      </c>
      <c r="O60" s="10"/>
      <c r="P60" s="10"/>
      <c r="Q60" s="10"/>
      <c r="R60" s="10"/>
      <c r="S60" s="9">
        <v>12</v>
      </c>
      <c r="T60" s="9">
        <v>4</v>
      </c>
      <c r="U60" s="63">
        <f t="shared" si="9"/>
        <v>18012.5</v>
      </c>
      <c r="V60" s="64"/>
    </row>
    <row r="61" spans="1:22" s="4" customFormat="1" ht="24.95" customHeight="1" x14ac:dyDescent="0.15">
      <c r="A61" s="9">
        <v>119021</v>
      </c>
      <c r="B61" s="10" t="s">
        <v>61</v>
      </c>
      <c r="C61" s="9">
        <v>341</v>
      </c>
      <c r="D61" s="9">
        <v>328</v>
      </c>
      <c r="E61" s="11">
        <f t="shared" si="0"/>
        <v>14</v>
      </c>
      <c r="F61" s="11">
        <f t="shared" si="1"/>
        <v>14</v>
      </c>
      <c r="G61" s="9"/>
      <c r="H61" s="9">
        <v>14</v>
      </c>
      <c r="I61" s="11">
        <f t="shared" si="2"/>
        <v>14</v>
      </c>
      <c r="J61" s="9">
        <v>8</v>
      </c>
      <c r="K61" s="9"/>
      <c r="L61" s="9"/>
      <c r="M61" s="9"/>
      <c r="N61" s="48">
        <v>3</v>
      </c>
      <c r="O61" s="9"/>
      <c r="P61" s="9"/>
      <c r="Q61" s="9"/>
      <c r="R61" s="9"/>
      <c r="S61" s="9"/>
      <c r="T61" s="9">
        <v>3</v>
      </c>
      <c r="U61" s="63">
        <f t="shared" si="9"/>
        <v>7475</v>
      </c>
      <c r="V61" s="10"/>
    </row>
    <row r="62" spans="1:22" s="4" customFormat="1" ht="24.95" customHeight="1" x14ac:dyDescent="0.15">
      <c r="A62" s="13">
        <v>119087</v>
      </c>
      <c r="B62" s="12" t="s">
        <v>145</v>
      </c>
      <c r="C62" s="13">
        <v>98</v>
      </c>
      <c r="D62" s="13">
        <v>98</v>
      </c>
      <c r="E62" s="14">
        <f t="shared" si="0"/>
        <v>32</v>
      </c>
      <c r="F62" s="14">
        <f t="shared" si="1"/>
        <v>32</v>
      </c>
      <c r="G62" s="13"/>
      <c r="H62" s="13">
        <v>32</v>
      </c>
      <c r="I62" s="14">
        <f t="shared" si="2"/>
        <v>32</v>
      </c>
      <c r="J62" s="13">
        <v>8</v>
      </c>
      <c r="K62" s="12"/>
      <c r="L62" s="12"/>
      <c r="M62" s="12"/>
      <c r="N62" s="13">
        <v>5</v>
      </c>
      <c r="O62" s="13">
        <v>1</v>
      </c>
      <c r="P62" s="12"/>
      <c r="Q62" s="12"/>
      <c r="R62" s="12"/>
      <c r="S62" s="13">
        <v>10</v>
      </c>
      <c r="T62" s="13">
        <v>8</v>
      </c>
      <c r="U62" s="14">
        <f t="shared" ref="U62:U84" si="10">(J62+K62)*600+(L62+M62+N62+O62+P62+Q62+R62+S62+T62)*250</f>
        <v>10800</v>
      </c>
      <c r="V62" s="12"/>
    </row>
    <row r="63" spans="1:22" s="4" customFormat="1" ht="24.95" customHeight="1" x14ac:dyDescent="0.15">
      <c r="A63" s="9">
        <v>119086</v>
      </c>
      <c r="B63" s="10" t="s">
        <v>146</v>
      </c>
      <c r="C63" s="9">
        <v>409</v>
      </c>
      <c r="D63" s="9">
        <v>409</v>
      </c>
      <c r="E63" s="11">
        <f t="shared" si="0"/>
        <v>55</v>
      </c>
      <c r="F63" s="11">
        <f t="shared" si="1"/>
        <v>55</v>
      </c>
      <c r="G63" s="10"/>
      <c r="H63" s="9">
        <v>55</v>
      </c>
      <c r="I63" s="11">
        <f t="shared" si="2"/>
        <v>55</v>
      </c>
      <c r="J63" s="9">
        <v>32</v>
      </c>
      <c r="K63" s="9"/>
      <c r="L63" s="9"/>
      <c r="M63" s="9"/>
      <c r="N63" s="48">
        <v>10</v>
      </c>
      <c r="O63" s="9"/>
      <c r="P63" s="9"/>
      <c r="Q63" s="9"/>
      <c r="R63" s="9"/>
      <c r="S63" s="9">
        <v>5</v>
      </c>
      <c r="T63" s="9">
        <v>8</v>
      </c>
      <c r="U63" s="11">
        <f t="shared" si="10"/>
        <v>24950</v>
      </c>
      <c r="V63" s="64"/>
    </row>
    <row r="64" spans="1:22" s="4" customFormat="1" ht="24.95" customHeight="1" x14ac:dyDescent="0.15">
      <c r="A64" s="41">
        <v>119109</v>
      </c>
      <c r="B64" s="10" t="s">
        <v>147</v>
      </c>
      <c r="C64" s="42">
        <v>720</v>
      </c>
      <c r="D64" s="42">
        <v>720</v>
      </c>
      <c r="E64" s="11">
        <f t="shared" si="0"/>
        <v>115</v>
      </c>
      <c r="F64" s="11">
        <f t="shared" si="1"/>
        <v>115</v>
      </c>
      <c r="G64" s="10"/>
      <c r="H64" s="9">
        <v>115</v>
      </c>
      <c r="I64" s="11">
        <f t="shared" si="2"/>
        <v>115</v>
      </c>
      <c r="J64" s="9">
        <v>42</v>
      </c>
      <c r="K64" s="10"/>
      <c r="L64" s="9">
        <v>4</v>
      </c>
      <c r="M64" s="9"/>
      <c r="N64" s="48">
        <v>33</v>
      </c>
      <c r="O64" s="10"/>
      <c r="P64" s="9">
        <v>1</v>
      </c>
      <c r="Q64" s="10"/>
      <c r="R64" s="10"/>
      <c r="S64" s="9">
        <v>3</v>
      </c>
      <c r="T64" s="9">
        <v>32</v>
      </c>
      <c r="U64" s="11">
        <f t="shared" si="10"/>
        <v>43450</v>
      </c>
      <c r="V64" s="64"/>
    </row>
    <row r="65" spans="1:22" s="4" customFormat="1" ht="24.95" customHeight="1" x14ac:dyDescent="0.15">
      <c r="A65" s="9">
        <v>119092</v>
      </c>
      <c r="B65" s="60" t="s">
        <v>148</v>
      </c>
      <c r="C65" s="9">
        <v>213</v>
      </c>
      <c r="D65" s="9">
        <v>213</v>
      </c>
      <c r="E65" s="11">
        <f t="shared" si="0"/>
        <v>30</v>
      </c>
      <c r="F65" s="11">
        <f t="shared" si="1"/>
        <v>30</v>
      </c>
      <c r="G65" s="9"/>
      <c r="H65" s="9">
        <v>30</v>
      </c>
      <c r="I65" s="11">
        <f t="shared" si="2"/>
        <v>30</v>
      </c>
      <c r="J65" s="9">
        <v>4</v>
      </c>
      <c r="K65" s="10"/>
      <c r="L65" s="10"/>
      <c r="M65" s="10"/>
      <c r="N65" s="48">
        <v>20</v>
      </c>
      <c r="O65" s="10"/>
      <c r="P65" s="10"/>
      <c r="Q65" s="10"/>
      <c r="R65" s="10"/>
      <c r="S65" s="9">
        <v>6</v>
      </c>
      <c r="T65" s="10"/>
      <c r="U65" s="11">
        <f t="shared" si="10"/>
        <v>8900</v>
      </c>
      <c r="V65" s="64"/>
    </row>
    <row r="66" spans="1:22" s="4" customFormat="1" ht="24.95" customHeight="1" x14ac:dyDescent="0.15">
      <c r="A66" s="13">
        <v>293001</v>
      </c>
      <c r="B66" s="17" t="s">
        <v>149</v>
      </c>
      <c r="C66" s="13">
        <v>379</v>
      </c>
      <c r="D66" s="13">
        <v>379</v>
      </c>
      <c r="E66" s="14">
        <f t="shared" si="0"/>
        <v>77</v>
      </c>
      <c r="F66" s="14">
        <f t="shared" si="1"/>
        <v>77</v>
      </c>
      <c r="G66" s="13"/>
      <c r="H66" s="13">
        <v>77</v>
      </c>
      <c r="I66" s="14">
        <f t="shared" si="2"/>
        <v>77</v>
      </c>
      <c r="J66" s="13">
        <v>12</v>
      </c>
      <c r="K66" s="13"/>
      <c r="L66" s="13"/>
      <c r="M66" s="13"/>
      <c r="N66" s="13">
        <v>18</v>
      </c>
      <c r="O66" s="13"/>
      <c r="P66" s="13"/>
      <c r="Q66" s="13"/>
      <c r="R66" s="13"/>
      <c r="S66" s="13">
        <v>11</v>
      </c>
      <c r="T66" s="13">
        <v>36</v>
      </c>
      <c r="U66" s="14">
        <f t="shared" si="10"/>
        <v>23450</v>
      </c>
      <c r="V66" s="62"/>
    </row>
    <row r="67" spans="1:22" s="4" customFormat="1" ht="24.95" customHeight="1" x14ac:dyDescent="0.15">
      <c r="A67" s="9">
        <v>295001</v>
      </c>
      <c r="B67" s="8" t="s">
        <v>150</v>
      </c>
      <c r="C67" s="9">
        <v>313</v>
      </c>
      <c r="D67" s="9">
        <v>313</v>
      </c>
      <c r="E67" s="11">
        <f t="shared" si="0"/>
        <v>42</v>
      </c>
      <c r="F67" s="11">
        <f t="shared" si="1"/>
        <v>42</v>
      </c>
      <c r="G67" s="9"/>
      <c r="H67" s="9">
        <v>42</v>
      </c>
      <c r="I67" s="11">
        <f t="shared" si="2"/>
        <v>42</v>
      </c>
      <c r="J67" s="9">
        <v>1</v>
      </c>
      <c r="K67" s="9"/>
      <c r="L67" s="9"/>
      <c r="M67" s="9"/>
      <c r="N67" s="48">
        <v>28</v>
      </c>
      <c r="O67" s="9"/>
      <c r="P67" s="9"/>
      <c r="Q67" s="9"/>
      <c r="R67" s="9">
        <v>1</v>
      </c>
      <c r="S67" s="9">
        <v>1</v>
      </c>
      <c r="T67" s="9">
        <v>11</v>
      </c>
      <c r="U67" s="11">
        <f t="shared" si="10"/>
        <v>10850</v>
      </c>
      <c r="V67" s="64"/>
    </row>
    <row r="68" spans="1:22" s="4" customFormat="1" ht="24.95" customHeight="1" x14ac:dyDescent="0.15">
      <c r="A68" s="68">
        <v>119090</v>
      </c>
      <c r="B68" s="10" t="s">
        <v>151</v>
      </c>
      <c r="C68" s="9">
        <v>1424</v>
      </c>
      <c r="D68" s="9">
        <v>1424</v>
      </c>
      <c r="E68" s="11">
        <f t="shared" si="0"/>
        <v>116</v>
      </c>
      <c r="F68" s="11">
        <f t="shared" si="1"/>
        <v>116</v>
      </c>
      <c r="G68" s="10"/>
      <c r="H68" s="9">
        <v>116</v>
      </c>
      <c r="I68" s="11">
        <f t="shared" si="2"/>
        <v>116</v>
      </c>
      <c r="J68" s="9">
        <v>22</v>
      </c>
      <c r="K68" s="10"/>
      <c r="L68" s="10"/>
      <c r="M68" s="10"/>
      <c r="N68" s="48">
        <v>31</v>
      </c>
      <c r="O68" s="10"/>
      <c r="P68" s="9">
        <v>1</v>
      </c>
      <c r="Q68" s="10"/>
      <c r="R68" s="10"/>
      <c r="S68" s="9">
        <v>10</v>
      </c>
      <c r="T68" s="9">
        <v>52</v>
      </c>
      <c r="U68" s="11">
        <f t="shared" si="10"/>
        <v>36700</v>
      </c>
      <c r="V68" s="64"/>
    </row>
    <row r="69" spans="1:22" s="4" customFormat="1" ht="24.95" customHeight="1" x14ac:dyDescent="0.15">
      <c r="A69" s="68">
        <v>119085</v>
      </c>
      <c r="B69" s="10" t="s">
        <v>152</v>
      </c>
      <c r="C69" s="42">
        <v>697</v>
      </c>
      <c r="D69" s="42">
        <v>697</v>
      </c>
      <c r="E69" s="11">
        <f t="shared" si="0"/>
        <v>81</v>
      </c>
      <c r="F69" s="11">
        <f t="shared" si="1"/>
        <v>81</v>
      </c>
      <c r="G69" s="9">
        <v>1</v>
      </c>
      <c r="H69" s="9">
        <v>80</v>
      </c>
      <c r="I69" s="11">
        <f t="shared" si="2"/>
        <v>81</v>
      </c>
      <c r="J69" s="9">
        <v>34</v>
      </c>
      <c r="K69" s="10"/>
      <c r="L69" s="9">
        <v>1</v>
      </c>
      <c r="M69" s="10"/>
      <c r="N69" s="48">
        <v>17</v>
      </c>
      <c r="O69" s="10"/>
      <c r="P69" s="10"/>
      <c r="Q69" s="10"/>
      <c r="R69" s="10"/>
      <c r="S69" s="9">
        <v>11</v>
      </c>
      <c r="T69" s="9">
        <v>18</v>
      </c>
      <c r="U69" s="11">
        <f t="shared" si="10"/>
        <v>32150</v>
      </c>
      <c r="V69" s="10"/>
    </row>
    <row r="70" spans="1:22" s="4" customFormat="1" ht="24.95" customHeight="1" x14ac:dyDescent="0.15">
      <c r="A70" s="41">
        <v>119084</v>
      </c>
      <c r="B70" s="10" t="s">
        <v>153</v>
      </c>
      <c r="C70" s="9">
        <v>536</v>
      </c>
      <c r="D70" s="9">
        <v>536</v>
      </c>
      <c r="E70" s="11">
        <f t="shared" si="0"/>
        <v>60</v>
      </c>
      <c r="F70" s="11">
        <f t="shared" si="1"/>
        <v>60</v>
      </c>
      <c r="G70" s="9"/>
      <c r="H70" s="9">
        <v>60</v>
      </c>
      <c r="I70" s="11">
        <f t="shared" si="2"/>
        <v>60</v>
      </c>
      <c r="J70" s="9">
        <v>18</v>
      </c>
      <c r="K70" s="9"/>
      <c r="L70" s="9"/>
      <c r="M70" s="9"/>
      <c r="N70" s="48">
        <v>22</v>
      </c>
      <c r="O70" s="9"/>
      <c r="P70" s="9"/>
      <c r="Q70" s="9"/>
      <c r="R70" s="9"/>
      <c r="S70" s="9">
        <v>10</v>
      </c>
      <c r="T70" s="9">
        <v>10</v>
      </c>
      <c r="U70" s="11">
        <f t="shared" si="10"/>
        <v>21300</v>
      </c>
      <c r="V70" s="64"/>
    </row>
    <row r="71" spans="1:22" s="4" customFormat="1" ht="24.95" customHeight="1" x14ac:dyDescent="0.15">
      <c r="A71" s="9">
        <v>272001</v>
      </c>
      <c r="B71" s="10" t="s">
        <v>154</v>
      </c>
      <c r="C71" s="9">
        <v>185</v>
      </c>
      <c r="D71" s="9">
        <v>185</v>
      </c>
      <c r="E71" s="11">
        <f t="shared" ref="E71:E98" si="11">F71</f>
        <v>25</v>
      </c>
      <c r="F71" s="11">
        <f t="shared" ref="F71:F98" si="12">G71+H71</f>
        <v>25</v>
      </c>
      <c r="G71" s="10"/>
      <c r="H71" s="9">
        <v>25</v>
      </c>
      <c r="I71" s="11">
        <f t="shared" ref="I71:I98" si="13">J71+K71+L71+M71+N71+O71+P71+Q71+R71+S71+T71</f>
        <v>25</v>
      </c>
      <c r="J71" s="9">
        <v>6</v>
      </c>
      <c r="K71" s="10"/>
      <c r="L71" s="10"/>
      <c r="M71" s="10"/>
      <c r="N71" s="48">
        <v>15</v>
      </c>
      <c r="O71" s="10"/>
      <c r="P71" s="10"/>
      <c r="Q71" s="10"/>
      <c r="R71" s="10"/>
      <c r="S71" s="9">
        <v>4</v>
      </c>
      <c r="T71" s="10"/>
      <c r="U71" s="11">
        <f t="shared" si="10"/>
        <v>8350</v>
      </c>
      <c r="V71" s="64"/>
    </row>
    <row r="72" spans="1:22" s="4" customFormat="1" ht="24.95" customHeight="1" x14ac:dyDescent="0.15">
      <c r="A72" s="68">
        <v>119073</v>
      </c>
      <c r="B72" s="10" t="s">
        <v>155</v>
      </c>
      <c r="C72" s="9">
        <v>226</v>
      </c>
      <c r="D72" s="9">
        <v>226</v>
      </c>
      <c r="E72" s="11">
        <f t="shared" si="11"/>
        <v>25</v>
      </c>
      <c r="F72" s="11">
        <f t="shared" si="12"/>
        <v>25</v>
      </c>
      <c r="G72" s="9">
        <v>1</v>
      </c>
      <c r="H72" s="9">
        <v>24</v>
      </c>
      <c r="I72" s="11">
        <f t="shared" si="13"/>
        <v>25</v>
      </c>
      <c r="J72" s="9">
        <v>5</v>
      </c>
      <c r="K72" s="10"/>
      <c r="L72" s="10"/>
      <c r="M72" s="10"/>
      <c r="N72" s="48">
        <v>12</v>
      </c>
      <c r="O72" s="9">
        <v>2</v>
      </c>
      <c r="P72" s="10"/>
      <c r="Q72" s="10"/>
      <c r="R72" s="10"/>
      <c r="S72" s="9">
        <v>4</v>
      </c>
      <c r="T72" s="9">
        <v>2</v>
      </c>
      <c r="U72" s="11">
        <f t="shared" si="10"/>
        <v>8000</v>
      </c>
      <c r="V72" s="64"/>
    </row>
    <row r="73" spans="1:22" s="4" customFormat="1" ht="24.95" customHeight="1" x14ac:dyDescent="0.15">
      <c r="A73" s="9">
        <v>119072</v>
      </c>
      <c r="B73" s="8" t="s">
        <v>156</v>
      </c>
      <c r="C73" s="9">
        <v>147</v>
      </c>
      <c r="D73" s="9">
        <v>147</v>
      </c>
      <c r="E73" s="11">
        <f t="shared" si="11"/>
        <v>62</v>
      </c>
      <c r="F73" s="11">
        <f t="shared" si="12"/>
        <v>62</v>
      </c>
      <c r="G73" s="9"/>
      <c r="H73" s="9">
        <v>62</v>
      </c>
      <c r="I73" s="11">
        <f t="shared" si="13"/>
        <v>62</v>
      </c>
      <c r="J73" s="9">
        <v>7</v>
      </c>
      <c r="K73" s="9"/>
      <c r="L73" s="9"/>
      <c r="M73" s="9"/>
      <c r="N73" s="48">
        <v>12</v>
      </c>
      <c r="O73" s="9"/>
      <c r="P73" s="9"/>
      <c r="Q73" s="9"/>
      <c r="R73" s="9"/>
      <c r="S73" s="9">
        <v>6</v>
      </c>
      <c r="T73" s="9">
        <v>37</v>
      </c>
      <c r="U73" s="11">
        <f t="shared" si="10"/>
        <v>17950</v>
      </c>
      <c r="V73" s="64"/>
    </row>
    <row r="74" spans="1:22" s="4" customFormat="1" ht="24.95" customHeight="1" x14ac:dyDescent="0.15">
      <c r="A74" s="9">
        <v>275001</v>
      </c>
      <c r="B74" s="8" t="s">
        <v>157</v>
      </c>
      <c r="C74" s="9">
        <v>317</v>
      </c>
      <c r="D74" s="9">
        <v>317</v>
      </c>
      <c r="E74" s="11">
        <f t="shared" si="11"/>
        <v>36</v>
      </c>
      <c r="F74" s="11">
        <f t="shared" si="12"/>
        <v>36</v>
      </c>
      <c r="G74" s="10"/>
      <c r="H74" s="9">
        <v>36</v>
      </c>
      <c r="I74" s="11">
        <f t="shared" si="13"/>
        <v>36</v>
      </c>
      <c r="J74" s="9">
        <v>9</v>
      </c>
      <c r="K74" s="10"/>
      <c r="L74" s="10"/>
      <c r="M74" s="10"/>
      <c r="N74" s="48">
        <v>16</v>
      </c>
      <c r="O74" s="10"/>
      <c r="P74" s="10"/>
      <c r="Q74" s="10"/>
      <c r="R74" s="10"/>
      <c r="S74" s="9">
        <v>7</v>
      </c>
      <c r="T74" s="9">
        <v>4</v>
      </c>
      <c r="U74" s="11">
        <f t="shared" si="10"/>
        <v>12150</v>
      </c>
      <c r="V74" s="10"/>
    </row>
    <row r="75" spans="1:22" s="4" customFormat="1" ht="24.95" customHeight="1" x14ac:dyDescent="0.15">
      <c r="A75" s="9">
        <v>119070</v>
      </c>
      <c r="B75" s="10" t="s">
        <v>158</v>
      </c>
      <c r="C75" s="42">
        <v>769</v>
      </c>
      <c r="D75" s="42">
        <v>769</v>
      </c>
      <c r="E75" s="11">
        <f t="shared" si="11"/>
        <v>89</v>
      </c>
      <c r="F75" s="11">
        <f t="shared" si="12"/>
        <v>89</v>
      </c>
      <c r="G75" s="9">
        <v>11</v>
      </c>
      <c r="H75" s="9">
        <v>78</v>
      </c>
      <c r="I75" s="11">
        <f t="shared" si="13"/>
        <v>89</v>
      </c>
      <c r="J75" s="9">
        <v>32</v>
      </c>
      <c r="K75" s="10"/>
      <c r="L75" s="10"/>
      <c r="M75" s="10"/>
      <c r="N75" s="48">
        <v>34</v>
      </c>
      <c r="O75" s="10"/>
      <c r="P75" s="10"/>
      <c r="Q75" s="10"/>
      <c r="R75" s="10"/>
      <c r="S75" s="9">
        <v>8</v>
      </c>
      <c r="T75" s="9">
        <v>15</v>
      </c>
      <c r="U75" s="11">
        <f t="shared" si="10"/>
        <v>33450</v>
      </c>
      <c r="V75" s="64"/>
    </row>
    <row r="76" spans="1:22" s="4" customFormat="1" ht="24.95" customHeight="1" x14ac:dyDescent="0.15">
      <c r="A76" s="69">
        <v>119098</v>
      </c>
      <c r="B76" s="70" t="s">
        <v>159</v>
      </c>
      <c r="C76" s="10">
        <v>430</v>
      </c>
      <c r="D76" s="10">
        <v>430</v>
      </c>
      <c r="E76" s="11">
        <f t="shared" si="11"/>
        <v>47</v>
      </c>
      <c r="F76" s="11">
        <f t="shared" si="12"/>
        <v>47</v>
      </c>
      <c r="G76" s="10"/>
      <c r="H76" s="10">
        <v>47</v>
      </c>
      <c r="I76" s="11">
        <f t="shared" si="13"/>
        <v>47</v>
      </c>
      <c r="J76" s="10">
        <v>15</v>
      </c>
      <c r="K76" s="10"/>
      <c r="L76" s="10"/>
      <c r="M76" s="10"/>
      <c r="N76" s="49">
        <v>14</v>
      </c>
      <c r="O76" s="10"/>
      <c r="P76" s="10"/>
      <c r="Q76" s="10"/>
      <c r="R76" s="10"/>
      <c r="S76" s="10">
        <v>12</v>
      </c>
      <c r="T76" s="10">
        <v>6</v>
      </c>
      <c r="U76" s="11">
        <f t="shared" si="10"/>
        <v>17000</v>
      </c>
      <c r="V76" s="64"/>
    </row>
    <row r="77" spans="1:22" s="4" customFormat="1" ht="24.95" customHeight="1" x14ac:dyDescent="0.15">
      <c r="A77" s="71">
        <v>119106</v>
      </c>
      <c r="B77" s="72" t="s">
        <v>66</v>
      </c>
      <c r="C77" s="12">
        <v>779</v>
      </c>
      <c r="D77" s="13">
        <v>495</v>
      </c>
      <c r="E77" s="14">
        <f t="shared" si="11"/>
        <v>48</v>
      </c>
      <c r="F77" s="14">
        <f t="shared" si="12"/>
        <v>48</v>
      </c>
      <c r="G77" s="12">
        <v>5</v>
      </c>
      <c r="H77" s="12">
        <v>43</v>
      </c>
      <c r="I77" s="14">
        <f t="shared" si="13"/>
        <v>48</v>
      </c>
      <c r="J77" s="12">
        <v>5</v>
      </c>
      <c r="K77" s="12"/>
      <c r="L77" s="13">
        <v>1</v>
      </c>
      <c r="M77" s="12"/>
      <c r="N77" s="49">
        <v>20</v>
      </c>
      <c r="O77" s="12"/>
      <c r="P77" s="12">
        <v>1</v>
      </c>
      <c r="Q77" s="12"/>
      <c r="R77" s="12"/>
      <c r="S77" s="12">
        <v>11</v>
      </c>
      <c r="T77" s="13">
        <v>10</v>
      </c>
      <c r="U77" s="14">
        <f t="shared" si="10"/>
        <v>13750</v>
      </c>
      <c r="V77" s="62"/>
    </row>
    <row r="78" spans="1:22" s="4" customFormat="1" ht="24.95" customHeight="1" x14ac:dyDescent="0.15">
      <c r="A78" s="41">
        <v>119062</v>
      </c>
      <c r="B78" s="70" t="s">
        <v>160</v>
      </c>
      <c r="C78" s="10">
        <v>210</v>
      </c>
      <c r="D78" s="10">
        <v>210</v>
      </c>
      <c r="E78" s="11">
        <f t="shared" si="11"/>
        <v>36</v>
      </c>
      <c r="F78" s="11">
        <f t="shared" si="12"/>
        <v>36</v>
      </c>
      <c r="G78" s="10"/>
      <c r="H78" s="10">
        <v>36</v>
      </c>
      <c r="I78" s="11">
        <f t="shared" si="13"/>
        <v>36</v>
      </c>
      <c r="J78" s="10">
        <v>10</v>
      </c>
      <c r="K78" s="10"/>
      <c r="L78" s="10">
        <v>1</v>
      </c>
      <c r="M78" s="10"/>
      <c r="N78" s="49">
        <v>9</v>
      </c>
      <c r="O78" s="10"/>
      <c r="P78" s="10"/>
      <c r="Q78" s="10"/>
      <c r="R78" s="10"/>
      <c r="S78" s="10">
        <v>5</v>
      </c>
      <c r="T78" s="10">
        <v>11</v>
      </c>
      <c r="U78" s="11">
        <f t="shared" si="10"/>
        <v>12500</v>
      </c>
      <c r="V78" s="64"/>
    </row>
    <row r="79" spans="1:22" s="4" customFormat="1" ht="24.95" customHeight="1" x14ac:dyDescent="0.15">
      <c r="A79" s="36">
        <v>119056</v>
      </c>
      <c r="B79" s="70" t="s">
        <v>161</v>
      </c>
      <c r="C79" s="9">
        <v>102</v>
      </c>
      <c r="D79" s="9">
        <v>102</v>
      </c>
      <c r="E79" s="11">
        <f t="shared" si="11"/>
        <v>14</v>
      </c>
      <c r="F79" s="11">
        <f t="shared" si="12"/>
        <v>14</v>
      </c>
      <c r="G79" s="10"/>
      <c r="H79" s="9">
        <v>14</v>
      </c>
      <c r="I79" s="11">
        <f t="shared" si="13"/>
        <v>14</v>
      </c>
      <c r="J79" s="10">
        <v>3</v>
      </c>
      <c r="K79" s="10"/>
      <c r="L79" s="10"/>
      <c r="M79" s="10"/>
      <c r="N79" s="49">
        <v>3</v>
      </c>
      <c r="O79" s="10"/>
      <c r="P79" s="10"/>
      <c r="Q79" s="10"/>
      <c r="R79" s="10"/>
      <c r="S79" s="10">
        <v>4</v>
      </c>
      <c r="T79" s="10">
        <v>4</v>
      </c>
      <c r="U79" s="11">
        <f t="shared" si="10"/>
        <v>4550</v>
      </c>
      <c r="V79" s="64"/>
    </row>
    <row r="80" spans="1:22" s="4" customFormat="1" ht="24.95" customHeight="1" x14ac:dyDescent="0.15">
      <c r="A80" s="41">
        <v>119061</v>
      </c>
      <c r="B80" s="41" t="s">
        <v>67</v>
      </c>
      <c r="C80" s="10">
        <v>887</v>
      </c>
      <c r="D80" s="9">
        <v>510</v>
      </c>
      <c r="E80" s="11">
        <f t="shared" si="11"/>
        <v>75</v>
      </c>
      <c r="F80" s="11">
        <f t="shared" si="12"/>
        <v>75</v>
      </c>
      <c r="G80" s="10"/>
      <c r="H80" s="10">
        <v>75</v>
      </c>
      <c r="I80" s="11">
        <f t="shared" si="13"/>
        <v>75</v>
      </c>
      <c r="J80" s="10">
        <v>11</v>
      </c>
      <c r="K80" s="10"/>
      <c r="L80" s="10"/>
      <c r="M80" s="10"/>
      <c r="N80" s="49">
        <v>12</v>
      </c>
      <c r="O80" s="10"/>
      <c r="P80" s="10">
        <v>2</v>
      </c>
      <c r="Q80" s="10"/>
      <c r="R80" s="10"/>
      <c r="S80" s="10">
        <v>11</v>
      </c>
      <c r="T80" s="10">
        <v>39</v>
      </c>
      <c r="U80" s="11">
        <f t="shared" si="10"/>
        <v>22600</v>
      </c>
      <c r="V80" s="64"/>
    </row>
    <row r="81" spans="1:22" s="4" customFormat="1" ht="24.95" customHeight="1" x14ac:dyDescent="0.15">
      <c r="A81" s="36">
        <v>119055</v>
      </c>
      <c r="B81" s="73" t="s">
        <v>162</v>
      </c>
      <c r="C81" s="10">
        <v>378</v>
      </c>
      <c r="D81" s="10">
        <v>378</v>
      </c>
      <c r="E81" s="11">
        <f t="shared" si="11"/>
        <v>65</v>
      </c>
      <c r="F81" s="11">
        <f t="shared" si="12"/>
        <v>65</v>
      </c>
      <c r="G81" s="10">
        <v>1</v>
      </c>
      <c r="H81" s="9">
        <v>64</v>
      </c>
      <c r="I81" s="11">
        <f t="shared" si="13"/>
        <v>65</v>
      </c>
      <c r="J81" s="10">
        <v>10</v>
      </c>
      <c r="K81" s="10"/>
      <c r="L81" s="10"/>
      <c r="M81" s="10"/>
      <c r="N81" s="49">
        <v>21</v>
      </c>
      <c r="O81" s="10"/>
      <c r="P81" s="10">
        <v>1</v>
      </c>
      <c r="Q81" s="10"/>
      <c r="R81" s="10"/>
      <c r="S81" s="9">
        <v>19</v>
      </c>
      <c r="T81" s="10">
        <v>14</v>
      </c>
      <c r="U81" s="11">
        <f t="shared" si="10"/>
        <v>19750</v>
      </c>
      <c r="V81" s="64"/>
    </row>
    <row r="82" spans="1:22" s="4" customFormat="1" ht="24.95" customHeight="1" x14ac:dyDescent="0.15">
      <c r="A82" s="69">
        <v>119096</v>
      </c>
      <c r="B82" s="70" t="s">
        <v>163</v>
      </c>
      <c r="C82" s="9">
        <v>480</v>
      </c>
      <c r="D82" s="9">
        <v>480</v>
      </c>
      <c r="E82" s="11">
        <f t="shared" si="11"/>
        <v>63</v>
      </c>
      <c r="F82" s="11">
        <f t="shared" si="12"/>
        <v>63</v>
      </c>
      <c r="G82" s="10"/>
      <c r="H82" s="10">
        <v>63</v>
      </c>
      <c r="I82" s="11">
        <f t="shared" si="13"/>
        <v>63</v>
      </c>
      <c r="J82" s="10">
        <v>19</v>
      </c>
      <c r="K82" s="10"/>
      <c r="L82" s="10"/>
      <c r="M82" s="10"/>
      <c r="N82" s="49">
        <v>25</v>
      </c>
      <c r="O82" s="10"/>
      <c r="P82" s="10"/>
      <c r="Q82" s="10"/>
      <c r="R82" s="10"/>
      <c r="S82" s="10">
        <v>9</v>
      </c>
      <c r="T82" s="10">
        <v>10</v>
      </c>
      <c r="U82" s="11">
        <f t="shared" si="10"/>
        <v>22400</v>
      </c>
      <c r="V82" s="64"/>
    </row>
    <row r="83" spans="1:22" s="4" customFormat="1" ht="24.95" customHeight="1" x14ac:dyDescent="0.15">
      <c r="A83" s="74">
        <v>119064</v>
      </c>
      <c r="B83" s="72" t="s">
        <v>164</v>
      </c>
      <c r="C83" s="12">
        <v>186</v>
      </c>
      <c r="D83" s="12">
        <v>186</v>
      </c>
      <c r="E83" s="14">
        <f t="shared" si="11"/>
        <v>33</v>
      </c>
      <c r="F83" s="14">
        <f t="shared" si="12"/>
        <v>33</v>
      </c>
      <c r="G83" s="12"/>
      <c r="H83" s="12">
        <v>33</v>
      </c>
      <c r="I83" s="14">
        <f t="shared" si="13"/>
        <v>33</v>
      </c>
      <c r="J83" s="12">
        <v>1</v>
      </c>
      <c r="K83" s="12"/>
      <c r="L83" s="12">
        <v>1</v>
      </c>
      <c r="M83" s="12"/>
      <c r="N83" s="13">
        <v>7</v>
      </c>
      <c r="O83" s="12"/>
      <c r="P83" s="12"/>
      <c r="Q83" s="12"/>
      <c r="R83" s="12"/>
      <c r="S83" s="13">
        <v>2</v>
      </c>
      <c r="T83" s="13">
        <v>22</v>
      </c>
      <c r="U83" s="14">
        <f t="shared" si="10"/>
        <v>8600</v>
      </c>
      <c r="V83" s="62"/>
    </row>
    <row r="84" spans="1:22" s="4" customFormat="1" ht="24.95" customHeight="1" x14ac:dyDescent="0.15">
      <c r="A84" s="75">
        <v>119097</v>
      </c>
      <c r="B84" s="76" t="s">
        <v>165</v>
      </c>
      <c r="C84" s="10">
        <v>502</v>
      </c>
      <c r="D84" s="10">
        <v>502</v>
      </c>
      <c r="E84" s="11">
        <f t="shared" si="11"/>
        <v>46</v>
      </c>
      <c r="F84" s="11">
        <f t="shared" si="12"/>
        <v>46</v>
      </c>
      <c r="G84" s="10"/>
      <c r="H84" s="10">
        <v>46</v>
      </c>
      <c r="I84" s="11">
        <f t="shared" si="13"/>
        <v>46</v>
      </c>
      <c r="J84" s="10">
        <v>13</v>
      </c>
      <c r="K84" s="10"/>
      <c r="L84" s="10"/>
      <c r="M84" s="10"/>
      <c r="N84" s="49">
        <v>10</v>
      </c>
      <c r="O84" s="10"/>
      <c r="P84" s="10"/>
      <c r="Q84" s="10"/>
      <c r="R84" s="10"/>
      <c r="S84" s="10">
        <v>14</v>
      </c>
      <c r="T84" s="10">
        <v>9</v>
      </c>
      <c r="U84" s="11">
        <f t="shared" si="10"/>
        <v>16050</v>
      </c>
      <c r="V84" s="64"/>
    </row>
    <row r="85" spans="1:22" s="4" customFormat="1" ht="24.95" customHeight="1" x14ac:dyDescent="0.15">
      <c r="A85" s="77">
        <v>119025</v>
      </c>
      <c r="B85" s="70" t="s">
        <v>68</v>
      </c>
      <c r="C85" s="46">
        <v>857</v>
      </c>
      <c r="D85" s="78">
        <v>15</v>
      </c>
      <c r="E85" s="11">
        <f t="shared" si="11"/>
        <v>1</v>
      </c>
      <c r="F85" s="11">
        <f t="shared" si="12"/>
        <v>1</v>
      </c>
      <c r="G85" s="46"/>
      <c r="H85" s="78">
        <v>1</v>
      </c>
      <c r="I85" s="11">
        <f t="shared" si="13"/>
        <v>1</v>
      </c>
      <c r="J85" s="78">
        <v>1</v>
      </c>
      <c r="K85" s="46"/>
      <c r="L85" s="46"/>
      <c r="M85" s="46"/>
      <c r="N85" s="47"/>
      <c r="O85" s="46"/>
      <c r="P85" s="46"/>
      <c r="Q85" s="46"/>
      <c r="R85" s="46"/>
      <c r="S85" s="46"/>
      <c r="T85" s="46"/>
      <c r="U85" s="63">
        <f t="shared" ref="U85:U88" si="14">(J85+K85)*700+(L85+M85+N85+O85+P85+Q85+R85+S85+T85)*312.5</f>
        <v>700</v>
      </c>
      <c r="V85" s="64"/>
    </row>
    <row r="86" spans="1:22" s="4" customFormat="1" ht="24.95" customHeight="1" x14ac:dyDescent="0.15">
      <c r="A86" s="36">
        <v>119024</v>
      </c>
      <c r="B86" s="70" t="s">
        <v>71</v>
      </c>
      <c r="C86" s="78">
        <v>283</v>
      </c>
      <c r="D86" s="78">
        <v>9</v>
      </c>
      <c r="E86" s="11">
        <f t="shared" si="11"/>
        <v>5</v>
      </c>
      <c r="F86" s="11">
        <f t="shared" si="12"/>
        <v>5</v>
      </c>
      <c r="G86" s="46"/>
      <c r="H86" s="78">
        <v>5</v>
      </c>
      <c r="I86" s="11">
        <f t="shared" si="13"/>
        <v>5</v>
      </c>
      <c r="J86" s="78">
        <v>3</v>
      </c>
      <c r="K86" s="46"/>
      <c r="L86" s="46"/>
      <c r="M86" s="46"/>
      <c r="N86" s="47"/>
      <c r="O86" s="46"/>
      <c r="P86" s="46"/>
      <c r="Q86" s="46"/>
      <c r="R86" s="46"/>
      <c r="S86" s="46">
        <v>1</v>
      </c>
      <c r="T86" s="46">
        <v>1</v>
      </c>
      <c r="U86" s="63">
        <f t="shared" si="14"/>
        <v>2725</v>
      </c>
      <c r="V86" s="64"/>
    </row>
    <row r="87" spans="1:22" s="4" customFormat="1" ht="24.95" customHeight="1" x14ac:dyDescent="0.15">
      <c r="A87" s="77">
        <v>119063</v>
      </c>
      <c r="B87" s="70" t="s">
        <v>72</v>
      </c>
      <c r="C87" s="78">
        <v>558</v>
      </c>
      <c r="D87" s="78">
        <v>327</v>
      </c>
      <c r="E87" s="11">
        <f t="shared" si="11"/>
        <v>25</v>
      </c>
      <c r="F87" s="11">
        <f t="shared" si="12"/>
        <v>25</v>
      </c>
      <c r="G87" s="46"/>
      <c r="H87" s="78">
        <v>25</v>
      </c>
      <c r="I87" s="11">
        <f t="shared" si="13"/>
        <v>25</v>
      </c>
      <c r="J87" s="78">
        <v>9</v>
      </c>
      <c r="K87" s="46"/>
      <c r="L87" s="46"/>
      <c r="M87" s="46"/>
      <c r="N87" s="47">
        <v>11</v>
      </c>
      <c r="O87" s="46"/>
      <c r="P87" s="46"/>
      <c r="Q87" s="46"/>
      <c r="R87" s="46"/>
      <c r="S87" s="78">
        <v>5</v>
      </c>
      <c r="T87" s="46"/>
      <c r="U87" s="11">
        <f t="shared" ref="U87:U94" si="15">(J87+K87)*600+(L87+M87+N87+O87+P87+Q87+R87+S87+T87)*250</f>
        <v>9400</v>
      </c>
      <c r="V87" s="64"/>
    </row>
    <row r="88" spans="1:22" s="4" customFormat="1" ht="24.95" customHeight="1" x14ac:dyDescent="0.15">
      <c r="A88" s="77">
        <v>119063</v>
      </c>
      <c r="B88" s="70" t="s">
        <v>73</v>
      </c>
      <c r="C88" s="78">
        <v>438</v>
      </c>
      <c r="D88" s="78">
        <v>9</v>
      </c>
      <c r="E88" s="11">
        <f t="shared" si="11"/>
        <v>1</v>
      </c>
      <c r="F88" s="11">
        <f t="shared" si="12"/>
        <v>1</v>
      </c>
      <c r="G88" s="46"/>
      <c r="H88" s="78">
        <v>1</v>
      </c>
      <c r="I88" s="11">
        <f t="shared" si="13"/>
        <v>1</v>
      </c>
      <c r="J88" s="78"/>
      <c r="K88" s="46"/>
      <c r="L88" s="46"/>
      <c r="M88" s="46"/>
      <c r="N88" s="47"/>
      <c r="O88" s="46"/>
      <c r="P88" s="46"/>
      <c r="Q88" s="46"/>
      <c r="R88" s="46"/>
      <c r="S88" s="46">
        <v>1</v>
      </c>
      <c r="T88" s="46"/>
      <c r="U88" s="63">
        <f t="shared" si="14"/>
        <v>312.5</v>
      </c>
      <c r="V88" s="64"/>
    </row>
    <row r="89" spans="1:22" ht="24.95" customHeight="1" x14ac:dyDescent="0.15">
      <c r="A89" s="78">
        <v>119108</v>
      </c>
      <c r="B89" s="46" t="s">
        <v>166</v>
      </c>
      <c r="C89" s="78">
        <v>71</v>
      </c>
      <c r="D89" s="78">
        <v>71</v>
      </c>
      <c r="E89" s="11">
        <f t="shared" si="11"/>
        <v>19</v>
      </c>
      <c r="F89" s="11">
        <f t="shared" si="12"/>
        <v>19</v>
      </c>
      <c r="G89" s="46"/>
      <c r="H89" s="78">
        <v>19</v>
      </c>
      <c r="I89" s="11">
        <f t="shared" si="13"/>
        <v>19</v>
      </c>
      <c r="J89" s="78">
        <v>7</v>
      </c>
      <c r="K89" s="46"/>
      <c r="L89" s="46"/>
      <c r="M89" s="46"/>
      <c r="N89" s="82">
        <v>2</v>
      </c>
      <c r="O89" s="46"/>
      <c r="P89" s="46"/>
      <c r="Q89" s="46"/>
      <c r="R89" s="78">
        <v>2</v>
      </c>
      <c r="S89" s="78">
        <v>2</v>
      </c>
      <c r="T89" s="78">
        <v>6</v>
      </c>
      <c r="U89" s="11">
        <f t="shared" si="15"/>
        <v>7200</v>
      </c>
      <c r="V89" s="46"/>
    </row>
    <row r="90" spans="1:22" ht="24.95" customHeight="1" x14ac:dyDescent="0.15">
      <c r="A90" s="36">
        <v>119060</v>
      </c>
      <c r="B90" s="46" t="s">
        <v>167</v>
      </c>
      <c r="C90" s="78">
        <v>370</v>
      </c>
      <c r="D90" s="78">
        <v>370</v>
      </c>
      <c r="E90" s="11">
        <f t="shared" si="11"/>
        <v>44</v>
      </c>
      <c r="F90" s="11">
        <f t="shared" si="12"/>
        <v>44</v>
      </c>
      <c r="G90" s="78">
        <v>1</v>
      </c>
      <c r="H90" s="78">
        <v>43</v>
      </c>
      <c r="I90" s="11">
        <f t="shared" si="13"/>
        <v>44</v>
      </c>
      <c r="J90" s="78">
        <v>13</v>
      </c>
      <c r="K90" s="78"/>
      <c r="L90" s="78">
        <v>1</v>
      </c>
      <c r="M90" s="46"/>
      <c r="N90" s="82">
        <v>17</v>
      </c>
      <c r="O90" s="46"/>
      <c r="P90" s="46"/>
      <c r="Q90" s="46"/>
      <c r="R90" s="46"/>
      <c r="S90" s="78">
        <v>10</v>
      </c>
      <c r="T90" s="78">
        <v>3</v>
      </c>
      <c r="U90" s="11">
        <f t="shared" si="15"/>
        <v>15550</v>
      </c>
      <c r="V90" s="46"/>
    </row>
    <row r="91" spans="1:22" ht="24.95" customHeight="1" x14ac:dyDescent="0.15">
      <c r="A91" s="78">
        <v>119027</v>
      </c>
      <c r="B91" s="46" t="s">
        <v>168</v>
      </c>
      <c r="C91" s="78">
        <v>630</v>
      </c>
      <c r="D91" s="78">
        <v>630</v>
      </c>
      <c r="E91" s="11">
        <f t="shared" si="11"/>
        <v>43</v>
      </c>
      <c r="F91" s="11">
        <f t="shared" si="12"/>
        <v>43</v>
      </c>
      <c r="G91" s="78">
        <v>4</v>
      </c>
      <c r="H91" s="78">
        <v>39</v>
      </c>
      <c r="I91" s="11">
        <f t="shared" si="13"/>
        <v>43</v>
      </c>
      <c r="J91" s="78">
        <v>12</v>
      </c>
      <c r="K91" s="46"/>
      <c r="L91" s="46"/>
      <c r="M91" s="46"/>
      <c r="N91" s="82">
        <v>12</v>
      </c>
      <c r="O91" s="46"/>
      <c r="P91" s="78">
        <v>1</v>
      </c>
      <c r="Q91" s="46"/>
      <c r="R91" s="46"/>
      <c r="S91" s="78">
        <v>15</v>
      </c>
      <c r="T91" s="78">
        <v>3</v>
      </c>
      <c r="U91" s="11">
        <f t="shared" si="15"/>
        <v>14950</v>
      </c>
      <c r="V91" s="85"/>
    </row>
    <row r="92" spans="1:22" ht="24.95" customHeight="1" x14ac:dyDescent="0.15">
      <c r="A92" s="78">
        <v>119125</v>
      </c>
      <c r="B92" s="46" t="s">
        <v>169</v>
      </c>
      <c r="C92" s="78">
        <v>619</v>
      </c>
      <c r="D92" s="78">
        <v>619</v>
      </c>
      <c r="E92" s="11">
        <f t="shared" si="11"/>
        <v>36</v>
      </c>
      <c r="F92" s="11">
        <f t="shared" si="12"/>
        <v>36</v>
      </c>
      <c r="G92" s="78">
        <v>1</v>
      </c>
      <c r="H92" s="78">
        <v>35</v>
      </c>
      <c r="I92" s="11">
        <f t="shared" si="13"/>
        <v>36</v>
      </c>
      <c r="J92" s="78">
        <v>12</v>
      </c>
      <c r="K92" s="46"/>
      <c r="L92" s="46"/>
      <c r="M92" s="46"/>
      <c r="N92" s="82">
        <v>8</v>
      </c>
      <c r="O92" s="46"/>
      <c r="P92" s="46"/>
      <c r="Q92" s="46"/>
      <c r="R92" s="78">
        <v>1</v>
      </c>
      <c r="S92" s="78">
        <v>9</v>
      </c>
      <c r="T92" s="78">
        <v>6</v>
      </c>
      <c r="U92" s="11">
        <f t="shared" si="15"/>
        <v>13200</v>
      </c>
      <c r="V92" s="85"/>
    </row>
    <row r="93" spans="1:22" ht="24.95" customHeight="1" x14ac:dyDescent="0.15">
      <c r="A93" s="78">
        <v>119083</v>
      </c>
      <c r="B93" s="46" t="s">
        <v>170</v>
      </c>
      <c r="C93" s="78">
        <v>198</v>
      </c>
      <c r="D93" s="78">
        <v>198</v>
      </c>
      <c r="E93" s="11">
        <f t="shared" si="11"/>
        <v>29</v>
      </c>
      <c r="F93" s="11">
        <f t="shared" si="12"/>
        <v>29</v>
      </c>
      <c r="G93" s="46"/>
      <c r="H93" s="78">
        <v>29</v>
      </c>
      <c r="I93" s="11">
        <f t="shared" si="13"/>
        <v>29</v>
      </c>
      <c r="J93" s="78">
        <v>5</v>
      </c>
      <c r="K93" s="46"/>
      <c r="L93" s="46"/>
      <c r="M93" s="46"/>
      <c r="N93" s="82">
        <v>5</v>
      </c>
      <c r="O93" s="46"/>
      <c r="P93" s="46"/>
      <c r="Q93" s="46"/>
      <c r="R93" s="46"/>
      <c r="S93" s="78">
        <v>6</v>
      </c>
      <c r="T93" s="78">
        <v>13</v>
      </c>
      <c r="U93" s="11">
        <f t="shared" si="15"/>
        <v>9000</v>
      </c>
      <c r="V93" s="85"/>
    </row>
    <row r="94" spans="1:22" ht="24.95" customHeight="1" x14ac:dyDescent="0.15">
      <c r="A94" s="78">
        <v>119081</v>
      </c>
      <c r="B94" s="46" t="s">
        <v>171</v>
      </c>
      <c r="C94" s="78">
        <v>1516</v>
      </c>
      <c r="D94" s="78">
        <v>1516</v>
      </c>
      <c r="E94" s="11">
        <f t="shared" si="11"/>
        <v>108</v>
      </c>
      <c r="F94" s="11">
        <f t="shared" si="12"/>
        <v>108</v>
      </c>
      <c r="G94" s="78">
        <v>3</v>
      </c>
      <c r="H94" s="78">
        <v>105</v>
      </c>
      <c r="I94" s="11">
        <f t="shared" si="13"/>
        <v>108</v>
      </c>
      <c r="J94" s="78">
        <v>19</v>
      </c>
      <c r="K94" s="46"/>
      <c r="L94" s="78">
        <v>1</v>
      </c>
      <c r="M94" s="46"/>
      <c r="N94" s="82">
        <v>16</v>
      </c>
      <c r="O94" s="46"/>
      <c r="P94" s="46"/>
      <c r="Q94" s="46"/>
      <c r="R94" s="46">
        <v>3</v>
      </c>
      <c r="S94" s="46">
        <v>17</v>
      </c>
      <c r="T94" s="78">
        <v>52</v>
      </c>
      <c r="U94" s="11">
        <f t="shared" si="15"/>
        <v>33650</v>
      </c>
      <c r="V94" s="85"/>
    </row>
    <row r="95" spans="1:22" ht="24.95" customHeight="1" x14ac:dyDescent="0.15">
      <c r="A95" s="46" t="s">
        <v>79</v>
      </c>
      <c r="B95" s="79" t="s">
        <v>80</v>
      </c>
      <c r="C95" s="78">
        <v>1017</v>
      </c>
      <c r="D95" s="78">
        <v>20</v>
      </c>
      <c r="E95" s="11">
        <f t="shared" si="11"/>
        <v>11</v>
      </c>
      <c r="F95" s="11">
        <f t="shared" si="12"/>
        <v>11</v>
      </c>
      <c r="G95" s="78">
        <v>0</v>
      </c>
      <c r="H95" s="78">
        <v>11</v>
      </c>
      <c r="I95" s="11">
        <f t="shared" si="13"/>
        <v>11</v>
      </c>
      <c r="J95" s="78"/>
      <c r="K95" s="78"/>
      <c r="L95" s="78"/>
      <c r="M95" s="78"/>
      <c r="N95" s="82">
        <v>5</v>
      </c>
      <c r="O95" s="78"/>
      <c r="P95" s="78"/>
      <c r="Q95" s="78"/>
      <c r="R95" s="78"/>
      <c r="S95" s="78">
        <v>6</v>
      </c>
      <c r="T95" s="78"/>
      <c r="U95" s="63">
        <f>(J95+K95)*700+(L95+M95+N95+O95+P95+Q95+R95+S95+T95)*312.5</f>
        <v>3437.5</v>
      </c>
      <c r="V95" s="46"/>
    </row>
    <row r="96" spans="1:22" ht="24.95" customHeight="1" x14ac:dyDescent="0.15">
      <c r="A96" s="80"/>
      <c r="B96" s="80" t="s">
        <v>172</v>
      </c>
      <c r="C96" s="81">
        <v>416</v>
      </c>
      <c r="D96" s="81">
        <v>0</v>
      </c>
      <c r="E96" s="11">
        <f t="shared" si="11"/>
        <v>56</v>
      </c>
      <c r="F96" s="11">
        <f t="shared" si="12"/>
        <v>56</v>
      </c>
      <c r="G96" s="81">
        <v>0</v>
      </c>
      <c r="H96" s="81">
        <v>56</v>
      </c>
      <c r="I96" s="11">
        <f t="shared" si="13"/>
        <v>56</v>
      </c>
      <c r="J96" s="81">
        <v>10</v>
      </c>
      <c r="K96" s="81"/>
      <c r="L96" s="81">
        <v>1</v>
      </c>
      <c r="M96" s="81"/>
      <c r="N96" s="83">
        <v>13</v>
      </c>
      <c r="O96" s="81"/>
      <c r="P96" s="81">
        <v>1</v>
      </c>
      <c r="Q96" s="81"/>
      <c r="R96" s="81"/>
      <c r="S96" s="81">
        <v>19</v>
      </c>
      <c r="T96" s="81">
        <v>12</v>
      </c>
      <c r="U96" s="11">
        <f>(J96+K96)*600+(L96+M96+N96+O96+P96+Q96+R96+S96+T96)*250</f>
        <v>17500</v>
      </c>
      <c r="V96" s="46"/>
    </row>
    <row r="97" spans="1:22" ht="24.95" customHeight="1" x14ac:dyDescent="0.15">
      <c r="A97" s="46" t="s">
        <v>173</v>
      </c>
      <c r="B97" s="29" t="s">
        <v>174</v>
      </c>
      <c r="C97" s="78">
        <v>115</v>
      </c>
      <c r="D97" s="78">
        <v>115</v>
      </c>
      <c r="E97" s="11">
        <f t="shared" si="11"/>
        <v>17</v>
      </c>
      <c r="F97" s="11">
        <f t="shared" si="12"/>
        <v>17</v>
      </c>
      <c r="G97" s="46"/>
      <c r="H97" s="78">
        <v>17</v>
      </c>
      <c r="I97" s="11">
        <f t="shared" si="13"/>
        <v>17</v>
      </c>
      <c r="J97" s="78">
        <v>11</v>
      </c>
      <c r="K97" s="46"/>
      <c r="L97" s="46"/>
      <c r="M97" s="46"/>
      <c r="N97" s="82">
        <v>1</v>
      </c>
      <c r="O97" s="46"/>
      <c r="P97" s="46"/>
      <c r="Q97" s="46"/>
      <c r="R97" s="46"/>
      <c r="S97" s="78">
        <v>2</v>
      </c>
      <c r="T97" s="78">
        <v>3</v>
      </c>
      <c r="U97" s="11">
        <f>(J97+K97)*600+(L97+M97+N97+O97+P97+Q97+R97+S97+T97)*250</f>
        <v>8100</v>
      </c>
      <c r="V97" s="46"/>
    </row>
    <row r="98" spans="1:22" ht="33.950000000000003" customHeight="1" x14ac:dyDescent="0.15">
      <c r="A98" s="64"/>
      <c r="B98" s="64" t="s">
        <v>10</v>
      </c>
      <c r="C98" s="64">
        <f t="shared" ref="C98:H98" si="16">SUM(C7:C97)</f>
        <v>84228</v>
      </c>
      <c r="D98" s="64">
        <f t="shared" si="16"/>
        <v>65098</v>
      </c>
      <c r="E98" s="11">
        <f t="shared" si="11"/>
        <v>4716</v>
      </c>
      <c r="F98" s="11">
        <f t="shared" si="12"/>
        <v>4716</v>
      </c>
      <c r="G98" s="64">
        <f t="shared" si="16"/>
        <v>650</v>
      </c>
      <c r="H98" s="64">
        <f t="shared" si="16"/>
        <v>4066</v>
      </c>
      <c r="I98" s="11">
        <f t="shared" si="13"/>
        <v>4716</v>
      </c>
      <c r="J98" s="64">
        <f t="shared" ref="J98:T98" si="17">SUM(J7:J97)</f>
        <v>1187</v>
      </c>
      <c r="K98" s="64">
        <f t="shared" si="17"/>
        <v>6</v>
      </c>
      <c r="L98" s="64">
        <f t="shared" si="17"/>
        <v>27</v>
      </c>
      <c r="M98" s="64">
        <f t="shared" si="17"/>
        <v>3</v>
      </c>
      <c r="N98" s="84">
        <f t="shared" si="17"/>
        <v>1475</v>
      </c>
      <c r="O98" s="64">
        <f t="shared" si="17"/>
        <v>9</v>
      </c>
      <c r="P98" s="64">
        <f t="shared" si="17"/>
        <v>19</v>
      </c>
      <c r="Q98" s="64">
        <f t="shared" si="17"/>
        <v>0</v>
      </c>
      <c r="R98" s="64">
        <f t="shared" si="17"/>
        <v>30</v>
      </c>
      <c r="S98" s="64">
        <f t="shared" si="17"/>
        <v>874</v>
      </c>
      <c r="T98" s="64">
        <f t="shared" si="17"/>
        <v>1086</v>
      </c>
      <c r="U98" s="64">
        <f>SUBTOTAL(9,U7:U97)</f>
        <v>1619512.5</v>
      </c>
      <c r="V98" s="64"/>
    </row>
  </sheetData>
  <mergeCells count="14">
    <mergeCell ref="F5:H5"/>
    <mergeCell ref="I5:T5"/>
    <mergeCell ref="A4:A6"/>
    <mergeCell ref="B4:B6"/>
    <mergeCell ref="C4:C6"/>
    <mergeCell ref="D4:D6"/>
    <mergeCell ref="E5:E6"/>
    <mergeCell ref="A2:V2"/>
    <mergeCell ref="A3:F3"/>
    <mergeCell ref="G3:R3"/>
    <mergeCell ref="S3:V3"/>
    <mergeCell ref="E4:T4"/>
    <mergeCell ref="U4:U6"/>
    <mergeCell ref="V4:V6"/>
  </mergeCells>
  <phoneticPr fontId="7" type="noConversion"/>
  <conditionalFormatting sqref="B37">
    <cfRule type="duplicateValues" dxfId="1" priority="2"/>
  </conditionalFormatting>
  <conditionalFormatting sqref="B81">
    <cfRule type="duplicateValues" dxfId="0" priority="1"/>
  </conditionalFormatting>
  <dataValidations count="3">
    <dataValidation allowBlank="1" showInputMessage="1" showErrorMessage="1" error="身份证号码18位，且不得重复！" sqref="J7:T7 B19 B23 B47 J48:T48 B95 B97"/>
    <dataValidation allowBlank="1" showInputMessage="1" showErrorMessage="1" error="非法值，请点选下拉框" sqref="G3 A6:B6 C6:I6 A7:B7 C7:D7 G7:H7 V7 A8:B8 C8:D8 G8 H8 J8 K8:M8 N8:T8 V8 A9:B9 C9:D9 G9:H9 J9 K9:M9 N9:T9 V9 A10:B10 C10:D10 G10:H10 J10 K10:M10 N10:T10 V10 A11:B11 C11:D11 G11:H11 J11 K11:M11 N11:T11 V11 A12:B12 C12:D12 G12:H12 J12 K12:M12 N12:T12 V12 A13:B13 C13:D13 G13:H13 J13 K13:M13 N13:T13 V13 A14:B14 C14:D14 G14:H14 J14 K14:M14 N14:T14 V14 W14:XFD14 A15:B15 C15:D15 G15:H15 J15 K15:M15 N15:T15 V15 W15:XFD15 C19:D19 G19:H19 J19 A23 B24 A25:B25 C25:D25 G25:H25 J25 B26 C26:D26 G26:H26 J26 A29:B29 C29:D29 G29:H29 N29:T29 V29 A30:B30 C30:D30 G30:H30 N30:T30 V30 A31:B31 C31:D31 G31:H31 J31 K31:M31 N31:T31 V31 A32:B32 C32:D32 G32:H32 J32 K32:M32 N32:T32 V32 A33:B33 C33:D33 G33:H33 J33 K33:M33 N33:T33 V33 B34 C34:D34 G34:H34 J34 K34:M34 N34:T34 V34 A37 C37:D37 G37:H37 J37 K37:M37 N37:T37 V37 A38:B38 C38:D38 G38:H38 J38 K38 L38 M38 N38:T38 V38 A39:B39 C39:D39 G39:H39 J39 K39:M39 N39:T39 V39 A40 A41 B44 C46 D46 G46:H46 N46:T46 V46 A47 C47:D47 G47:H47 J47 K47:M47 N47:T47 V47 A48:B48 C48:D48 G48:H48 A49:B49 C49:D49 G49:H49 J49 K49:M49 N49:T49 A50 C50:D50 G50:H50 J50 K50:M50 N50:T50 A51:B51 C51:D51 G51:H51 J51 K51:M51 N51:T51 B52 C52 D52 G52:H52 J52:M52 N52:T52 A53:B53 C53:D53 G53:H53 J53 K53:M53 N53:T53 A54:B54 C54:D54 G54:H54 J54 K54:M54 N54:T54 A55:B55 C55:D55 G55:H55 J55:M55 N55:T55 A56:B56 C56:D56 G56:H56 J56 K56:M56 N56:T56 B57 C57:D57 G57:H57 J57 K57:M57 N57:T57 A58:B58 C58:D58 G58:H58 J58:M58 N58:T58 C59:D59 B60 C60:D60 G60:H60 J60:M60 N60:T60 A61:B61 C61:D61 G61:H61 J61 K61:M61 N61:T61 V61 A62:B62 C62:D62 G62:H62 J62 K62:M62 N62:T62 V62 A63:B63 C63:D63 G63:H63 J63 K63:M63 N63:T63 V63 A64 B64 G64:H64 J64 K64:M64 N64:T64 V64 A65 C65:D65 G65:H65 J65:M65 N65:T65 V65 A66:B66 C66:D66 G66:H66 J66 K66:M66 N66:T66 V66 A67:B67 C67:D67 G67:H67 J67:M67 N67:T67 V67 A68 B68 C68:D68 G68:H68 J68 K68:M68 N68:T68 V68 B69 G69:H69 J69 K69:M69 N69:T69 V69 B70 C70:D70 G70:H70 J70 K70:M70 N70 O70:T70 V70 A71 B71 C71:D71 G71:H71 J71 K71:M71 N71:T71 B72 C72:D72 G72:H72 J72 K72:M72 N72:T72 A73:B73 C73:D73 G73:H73 J73 K73:M73 N73:T73 A74:B74 C74:D74 G74:H74 J74 K74:M74 N74:T74 V74 A75:B75 G75:H75 J75 K75:M75 N75 O75:T75 V75 A76 C76:D76 G76:H76 J76 N76:T76 A77 C77:D77 G77:H77 J77 C78:D78 G78:H78 J78 A79 C79:D79 G79:H79 J79 A80 C80:D80 G80:H80 J80 A81 C81:D81 G81:H81 J81 A82 C82:D82 G82:H82 J82 A83 C83:D83 G83:H83 J83 A84 C84:D84 G84:H84 J84 A85 C85:D85 G85:H85 J85 C86:D86 G86:H86 J86 C87:D87 G87:H87 J87 A88 C88:D88 G88:H88 J88 K88:M88 N88:T88 A89:B89 C89:D89 G89:H89 J89 K89:M89 N89:T89 V89 A90 B90 C90:D90 G90:H90 J90 K90:M90 N90:T90 V90 A91 B91 C91:D91 G91:H91 J91 K91:M91 N91:T91 V91 A92:B92 C92:D92 G92:H92 J92 K92:M92 N92:T92 V92 A93:B93 C93:D93 G93:H93 J93 K93:M93 N93:T93 V93 A94:B94 C94:D94 G94:H94 J94 K94:M94 N94:T94 V94 A95 C95:D95 G95:H95 J95:M95 N95:T95 V95 A96:B96 C96:D96 G96:H96 J96:M96 N96:T96 V96 A97 C97:D97 G97 H97 J97 K97:M97 N97:T97 V97 A98:B98 C98:D98 G98:H98 J98:S98 T98:U98 V98 A1:A2 A4:A5 B1:B5 E7:E98 F7:F98 G1:G2 G4:G5 I7:I98 J20:J22 J23:J24 J27:J28 J35:J36 J40:J41 J42:J43 J44:J46 N1:N2 N4:N6 U7:U97 V16:V28 V35:V36 V40:V41 V42:V43 V44:V45 V48:V60 V71:V73 V76:V88 C23:D24 G23:H24 A27:B28 C27:D28 G27:H28 A35:B36 C35:D36 G35:H36 C40:D41 G40:H41 A42:B43 C42:D43 G42:H43 C44:D45 G44:H45 A20:B22 C20:D22 G20:H22 A16:B18 C16:D18 G16:H18 A99:B1048576 O1:V6 H1:J5 K1:M5 W16:XFD28 K35:M36 W1:XFD6 N35:T36 W29:XFD47 K19:M28 N99:V1048576 C99:J1048576 W48:XFD1048576 N77:T85 K40:M41 K42:M43 K86:M87 C1:F5 N40:T41 N42:T43 N44:T45 N86:T87 K76:M85 W7:XFD13 K44:M46 J16:M18 K99:M1048576 N16:T28"/>
    <dataValidation type="list" allowBlank="1" showInputMessage="1" showErrorMessage="1" error="非法值，请点选下拉框" sqref="B40:B41">
      <formula1>#REF!</formula1>
    </dataValidation>
  </dataValidations>
  <pageMargins left="0" right="0" top="0" bottom="0" header="0.51180555555555596" footer="0.51180555555555596"/>
  <pageSetup paperSize="9" scale="90" fitToHeight="0" orientation="landscape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非法值，请点选下拉框">
          <x14:formula1>
            <xm:f>'D:\Users\Administrator\Downloads\[上游小学义务教育资助套表20190311.xlsx]Sheet1'!#REF!</xm:f>
          </x14:formula1>
          <xm:sqref>B37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汇总表（寄宿） (2)</vt:lpstr>
      <vt:lpstr>汇总表（非寄宿） (2)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胡大高</cp:lastModifiedBy>
  <cp:lastPrinted>2019-01-16T03:15:00Z</cp:lastPrinted>
  <dcterms:created xsi:type="dcterms:W3CDTF">2011-11-29T05:40:00Z</dcterms:created>
  <dcterms:modified xsi:type="dcterms:W3CDTF">2023-01-12T06:37:16Z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81C23C5F09EC4BD3BA37A982FD1ADA4E</vt:lpwstr>
  </property>
</Properties>
</file>